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764\AppData\Local\Microsoft\Windows\INetCache\Content.Outlook\TIUTG97I\"/>
    </mc:Choice>
  </mc:AlternateContent>
  <xr:revisionPtr revIDLastSave="0" documentId="13_ncr:1_{BF022859-58F9-48C6-988A-54894C42A53B}" xr6:coauthVersionLast="47" xr6:coauthVersionMax="47" xr10:uidLastSave="{00000000-0000-0000-0000-000000000000}"/>
  <bookViews>
    <workbookView xWindow="24" yWindow="744" windowWidth="23016" windowHeight="11496" tabRatio="715" xr2:uid="{03295B67-72AD-41B9-8F23-211DC233E88E}"/>
  </bookViews>
  <sheets>
    <sheet name="2011 vs transitoire vs aides" sheetId="1" r:id="rId1"/>
    <sheet name="2023" sheetId="2" r:id="rId2"/>
    <sheet name="2011" sheetId="4" r:id="rId3"/>
    <sheet name="2020" sheetId="5" r:id="rId4"/>
    <sheet name="2021" sheetId="6" r:id="rId5"/>
    <sheet name="Coefficient L" sheetId="7" r:id="rId6"/>
    <sheet name="ICHTrev" sheetId="8" r:id="rId7"/>
    <sheet name="FM0ABE" sheetId="9" r:id="rId8"/>
    <sheet name="Indice0105" sheetId="10" r:id="rId9"/>
    <sheet name="codes" sheetId="11" r:id="rId10"/>
    <sheet name="liste" sheetId="3" r:id="rId11"/>
  </sheets>
  <definedNames>
    <definedName name="_xlnm.Print_Area" localSheetId="0">'2011 vs transitoire vs aides'!$E$4:$O$17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G33" i="2"/>
  <c r="F17" i="4"/>
  <c r="F9" i="4"/>
  <c r="E26" i="7"/>
  <c r="H25" i="7"/>
  <c r="F29" i="4" l="1"/>
  <c r="P15" i="2"/>
  <c r="P14" i="2"/>
  <c r="N14" i="2"/>
  <c r="O8" i="2"/>
  <c r="N8" i="2"/>
  <c r="N6" i="2"/>
  <c r="O7" i="2"/>
  <c r="N7" i="2"/>
  <c r="O6" i="2"/>
  <c r="O5" i="2"/>
  <c r="N5" i="2"/>
  <c r="F13" i="2"/>
  <c r="K9" i="2"/>
  <c r="F10" i="2" s="1"/>
  <c r="H15" i="1"/>
  <c r="H17" i="1"/>
  <c r="F30" i="4" l="1"/>
  <c r="I17" i="1"/>
  <c r="H24" i="7" l="1"/>
  <c r="H10" i="7"/>
  <c r="H9" i="7"/>
  <c r="F31" i="6"/>
  <c r="F9" i="6"/>
  <c r="F17" i="6"/>
  <c r="K16" i="6"/>
  <c r="F15" i="6"/>
  <c r="K12" i="6"/>
  <c r="F12" i="6"/>
  <c r="K7" i="6"/>
  <c r="K6" i="6"/>
  <c r="K5" i="6"/>
  <c r="K4" i="6"/>
  <c r="F31" i="5"/>
  <c r="F17" i="5"/>
  <c r="K16" i="5"/>
  <c r="F15" i="5"/>
  <c r="K12" i="5"/>
  <c r="F12" i="5" s="1"/>
  <c r="K8" i="5"/>
  <c r="K7" i="5"/>
  <c r="K6" i="5"/>
  <c r="F6" i="5"/>
  <c r="K5" i="5"/>
  <c r="F9" i="5" s="1"/>
  <c r="K4" i="5"/>
  <c r="E28" i="4"/>
  <c r="J19" i="7" l="1"/>
  <c r="F19" i="6"/>
  <c r="F33" i="6" s="1"/>
  <c r="F19" i="5"/>
  <c r="F33" i="5" l="1"/>
  <c r="F22" i="5"/>
  <c r="F22" i="6"/>
  <c r="K9" i="4"/>
  <c r="K8" i="4"/>
  <c r="K7" i="4"/>
  <c r="F6" i="4"/>
  <c r="K15" i="4"/>
  <c r="K6" i="4"/>
  <c r="K5" i="4"/>
  <c r="K4" i="4"/>
  <c r="K15" i="2"/>
  <c r="K14" i="2"/>
  <c r="F6" i="2"/>
  <c r="F14" i="2" s="1"/>
  <c r="K7" i="2"/>
  <c r="K6" i="2"/>
  <c r="K5" i="2"/>
  <c r="K4" i="2"/>
  <c r="F19" i="4" l="1"/>
  <c r="F22" i="4" s="1"/>
  <c r="F35" i="2"/>
  <c r="J10" i="1" l="1"/>
  <c r="J11" i="1" s="1"/>
  <c r="L10" i="1"/>
  <c r="N10" i="1"/>
  <c r="H10" i="1"/>
  <c r="J17" i="1" l="1"/>
  <c r="L17" i="1"/>
  <c r="N17" i="1"/>
  <c r="J15" i="1"/>
  <c r="L15" i="1"/>
  <c r="N15" i="1"/>
  <c r="L11" i="1"/>
  <c r="N11" i="1"/>
  <c r="O17" i="1" l="1"/>
  <c r="K17" i="1"/>
  <c r="M17" i="1"/>
</calcChain>
</file>

<file path=xl/sharedStrings.xml><?xml version="1.0" encoding="utf-8"?>
<sst xmlns="http://schemas.openxmlformats.org/spreadsheetml/2006/main" count="6508" uniqueCount="409">
  <si>
    <t>GWH/an</t>
  </si>
  <si>
    <t>Nm3/h</t>
  </si>
  <si>
    <t>plage de débit et de puissance</t>
  </si>
  <si>
    <t>Energie produite</t>
  </si>
  <si>
    <t>Débit contractualisé</t>
  </si>
  <si>
    <t>€/MWh</t>
  </si>
  <si>
    <t>€</t>
  </si>
  <si>
    <t>unités</t>
  </si>
  <si>
    <t>Débit injecté</t>
  </si>
  <si>
    <t>Dans lequel Tbase dépend de la production annuelle prévisionnelle :</t>
  </si>
  <si>
    <t>GWh/an</t>
  </si>
  <si>
    <t>Tbase</t>
  </si>
  <si>
    <t>c€/kWhPCS</t>
  </si>
  <si>
    <t>Grille tarifaire</t>
  </si>
  <si>
    <t>interpolation linéaire</t>
  </si>
  <si>
    <t>p</t>
  </si>
  <si>
    <t>Si traitement des eaux usées, ration massique en % :</t>
  </si>
  <si>
    <t>Valeurs de la prime eaux usées</t>
  </si>
  <si>
    <t>Peu</t>
  </si>
  <si>
    <t>Si réseaux desservant moins de 100 000 clients :</t>
  </si>
  <si>
    <t>Pre</t>
  </si>
  <si>
    <t>oui</t>
  </si>
  <si>
    <t>non</t>
  </si>
  <si>
    <t>Avec N l'indice du trimestre de signature de contrat, N=1 pour T4 2020.</t>
  </si>
  <si>
    <t>Di est le coefficient de dégressivité indiqué par la CRE chaque trimestre</t>
  </si>
  <si>
    <t>Dans lequel Tbase dépend de la Cmax :</t>
  </si>
  <si>
    <t>PCS bioCH4 en kWh/Nm3</t>
  </si>
  <si>
    <t>Production prévisionnelle</t>
  </si>
  <si>
    <t>GWhPCS/an</t>
  </si>
  <si>
    <t>proportion de déchets de collectivités</t>
  </si>
  <si>
    <t>p1</t>
  </si>
  <si>
    <t>valeur de la prime déchets</t>
  </si>
  <si>
    <t>PI1</t>
  </si>
  <si>
    <t>proportion CIVE &amp; déchets résidus issus de l'agriculture</t>
  </si>
  <si>
    <t>p2</t>
  </si>
  <si>
    <t>PI2</t>
  </si>
  <si>
    <t>Indexation à la signature par le coefficient K indiqué dans le contrat :</t>
  </si>
  <si>
    <t>Valeur dite "arrêté tarif" du prix d'achat en 2011</t>
  </si>
  <si>
    <t>Valeurs dite "contrat" du prix d'achat</t>
  </si>
  <si>
    <t>Valeur dite "arrêté tarif" du prix d'achat en 2023</t>
  </si>
  <si>
    <t>ICTHrev-TS</t>
  </si>
  <si>
    <t>FM0ABE0000</t>
  </si>
  <si>
    <t>référence au 24 nov 2020</t>
  </si>
  <si>
    <t>Indice trimestre</t>
  </si>
  <si>
    <t>Di</t>
  </si>
  <si>
    <t>Calcul du K à date</t>
  </si>
  <si>
    <t>Indice 010534835</t>
  </si>
  <si>
    <t>Simulation K en 2023</t>
  </si>
  <si>
    <t>référence au 23 nov 2011</t>
  </si>
  <si>
    <t>Écart relatif au K 2023</t>
  </si>
  <si>
    <t xml:space="preserve">Simulation de la valeurs dite "contrat" du prix d'achat </t>
  </si>
  <si>
    <t>Bénéficiaire d'une aide à l'investissement ADEME</t>
  </si>
  <si>
    <t>Rai</t>
  </si>
  <si>
    <t>Valeur dite "arrêté tarif" du prix d'achat en 2020</t>
  </si>
  <si>
    <t>Simulation tarif à T3 2023</t>
  </si>
  <si>
    <t>ANCIEN TARIF 2020 avec aides ADEME</t>
  </si>
  <si>
    <t>CA annuel 2011</t>
  </si>
  <si>
    <t>Dans lequel Tbase dépend de la production prévisionnelle :</t>
  </si>
  <si>
    <t>ANCIEN TARIF 2021 avec aides ADEME</t>
  </si>
  <si>
    <t>CA annuel 2023 (hausse relative/TA 2011)</t>
  </si>
  <si>
    <t>Tarifs 2011 / 2020 &amp; 2021</t>
  </si>
  <si>
    <t xml:space="preserve">Valeurs de références du contrat </t>
  </si>
  <si>
    <t>ICHTrev0</t>
  </si>
  <si>
    <t>FM0ABE0</t>
  </si>
  <si>
    <t xml:space="preserve">Valeurs des indices au </t>
  </si>
  <si>
    <t>base 2015</t>
  </si>
  <si>
    <t>Tarif ou avenant 2023</t>
  </si>
  <si>
    <t>Indice0</t>
  </si>
  <si>
    <t>FM0ABE</t>
  </si>
  <si>
    <t>ICHTrev</t>
  </si>
  <si>
    <t>Indice</t>
  </si>
  <si>
    <t>Libellé</t>
  </si>
  <si>
    <t>Indice mensuel du coût horaire du travail révisé - Salaires et charges - Tous salariés - Industries mécaniques et électriques (NAF rév. 2 postes 25-30 32-33) - Base 100 en décembre 2008</t>
  </si>
  <si>
    <t>idBank</t>
  </si>
  <si>
    <t>001565183</t>
  </si>
  <si>
    <t>Mises à jour</t>
  </si>
  <si>
    <t>07/07/2023 12:00</t>
  </si>
  <si>
    <t>07/04/2023 12:00</t>
  </si>
  <si>
    <t>06/01/2023 12:00</t>
  </si>
  <si>
    <t>07/10/2022 12:00</t>
  </si>
  <si>
    <t>08/07/2022 12:00</t>
  </si>
  <si>
    <t>08/04/2022 12:00</t>
  </si>
  <si>
    <t>07/01/2022 12:00</t>
  </si>
  <si>
    <t>08/10/2021 12:00</t>
  </si>
  <si>
    <t>09/07/2021 12:00</t>
  </si>
  <si>
    <t>09/04/2021 12:00</t>
  </si>
  <si>
    <t>08/01/2021 12:00</t>
  </si>
  <si>
    <t>09/10/2020 12:00</t>
  </si>
  <si>
    <t>10/07/2020 12:00</t>
  </si>
  <si>
    <t>10/04/2020 12:00</t>
  </si>
  <si>
    <t>10/01/2020 12:00</t>
  </si>
  <si>
    <t>10/10/2019 12:00</t>
  </si>
  <si>
    <t>10/07/2019 12:00</t>
  </si>
  <si>
    <t>10/04/2019 12:00</t>
  </si>
  <si>
    <t>10/01/2019 16:19</t>
  </si>
  <si>
    <t>10/01/2019 12:00</t>
  </si>
  <si>
    <t>10/10/2018 12:00</t>
  </si>
  <si>
    <t>10/07/2018 12:00</t>
  </si>
  <si>
    <t>10/04/2018 12:00</t>
  </si>
  <si>
    <t>10/01/2018 12:00</t>
  </si>
  <si>
    <t>06/10/2017 12:00</t>
  </si>
  <si>
    <t>07/07/2017 12:00</t>
  </si>
  <si>
    <t>07/04/2017 00:00</t>
  </si>
  <si>
    <t>Période</t>
  </si>
  <si>
    <t/>
  </si>
  <si>
    <t>2023-04</t>
  </si>
  <si>
    <t>(O)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</si>
  <si>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</si>
  <si>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</si>
  <si>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</si>
  <si>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</si>
  <si>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</si>
  <si>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</si>
  <si>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</si>
  <si>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</si>
  <si>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</si>
  <si>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</si>
  <si>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</si>
  <si>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</si>
  <si>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</si>
  <si>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</si>
  <si>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</si>
  <si>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</si>
  <si>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</si>
  <si>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</si>
  <si>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</si>
  <si>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</si>
  <si>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</si>
  <si>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</si>
  <si>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</si>
  <si>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</si>
  <si>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</si>
  <si>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</si>
  <si>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</si>
  <si>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</si>
  <si>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</si>
  <si>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</si>
  <si>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</si>
  <si>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</si>
  <si>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</si>
  <si>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</si>
  <si>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</si>
  <si>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</si>
  <si>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</si>
  <si>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</si>
  <si>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</si>
  <si>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</si>
  <si>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</si>
  <si>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</si>
  <si>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</si>
  <si>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</si>
  <si>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</si>
  <si>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</si>
  <si>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</si>
  <si>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</si>
  <si>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</si>
  <si>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</si>
  <si>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</si>
  <si>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</si>
  <si>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</si>
  <si>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</si>
  <si>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</si>
  <si>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</si>
  <si>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</si>
  <si>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</si>
  <si>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</si>
  <si>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</si>
  <si>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</si>
  <si>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</si>
  <si>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</si>
  <si>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</si>
  <si>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</si>
  <si>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</si>
  <si>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</si>
  <si>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</si>
  <si>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</si>
  <si>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</si>
  <si>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</si>
  <si>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</si>
  <si>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</si>
  <si>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</si>
  <si>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</si>
  <si>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</si>
  <si>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</si>
  <si>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</si>
  <si>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</si>
  <si>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</si>
  <si>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</si>
  <si>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</si>
  <si>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</si>
  <si>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</si>
  <si>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</si>
  <si>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</si>
  <si>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</si>
  <si>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</si>
  <si>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</si>
  <si>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</si>
  <si>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</si>
  <si>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</si>
  <si>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</si>
  <si>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</si>
  <si>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</si>
  <si>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</si>
  <si>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</si>
  <si>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</si>
  <si>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</si>
  <si>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</si>
  <si>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</si>
  <si>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</si>
  <si>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</si>
  <si>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</si>
  <si>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</si>
  <si>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</si>
  <si>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</si>
  <si>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</si>
  <si>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</si>
  <si>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</si>
  <si>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</si>
  <si>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</si>
  <si>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</si>
  <si>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</si>
  <si>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</si>
  <si>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</si>
  <si>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</si>
  <si>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</si>
  <si>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</si>
  <si>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</si>
  <si>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</si>
  <si>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</si>
  <si>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</si>
  <si>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</si>
  <si>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</si>
  <si>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</si>
  <si>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</si>
  <si>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</si>
  <si>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</si>
  <si>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</si>
  <si>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</si>
  <si>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</si>
  <si>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</si>
  <si>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</si>
  <si>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</si>
  <si>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</si>
  <si>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</si>
  <si>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</si>
  <si>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</si>
  <si>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</si>
  <si>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</si>
  <si>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</si>
  <si>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</si>
  <si>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</si>
  <si>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</si>
  <si>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</si>
  <si>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</si>
  <si>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</si>
  <si>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</si>
  <si>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</si>
  <si>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</si>
  <si>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</si>
  <si>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</si>
  <si>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</si>
  <si>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</si>
  <si>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</si>
  <si>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</si>
  <si>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</si>
  <si>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</si>
  <si>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</si>
  <si>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</si>
  <si>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</si>
  <si>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</si>
  <si>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</si>
  <si>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</si>
  <si>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</si>
  <si>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</si>
  <si>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</si>
  <si>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</si>
  <si>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</si>
  <si>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</si>
  <si>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</si>
  <si>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 xml:space="preserve">Indice de prix de production de l'industrie française pour le marché français − A10 BE − Ensemble de l'industrie </t>
  </si>
  <si>
    <t>010534796</t>
  </si>
  <si>
    <t>30/06/2023 08:45</t>
  </si>
  <si>
    <t>31/05/2023 08:45</t>
  </si>
  <si>
    <t>28/04/2023 08:45</t>
  </si>
  <si>
    <t>31/03/2023 08:45</t>
  </si>
  <si>
    <t>28/02/2023 08:45</t>
  </si>
  <si>
    <t>31/01/2023 08:45</t>
  </si>
  <si>
    <t>23/12/2022 08:45</t>
  </si>
  <si>
    <t>30/11/2022 08:45</t>
  </si>
  <si>
    <t>28/10/2022 08:45</t>
  </si>
  <si>
    <t>30/09/2022 08:45</t>
  </si>
  <si>
    <t>31/08/2022 08:45</t>
  </si>
  <si>
    <t>28/07/2022 08:45</t>
  </si>
  <si>
    <t>30/06/2022 08:45</t>
  </si>
  <si>
    <t>31/05/2022 08:45</t>
  </si>
  <si>
    <t>29/04/2022 08:45</t>
  </si>
  <si>
    <t>31/03/2022 08:45</t>
  </si>
  <si>
    <t>25/02/2022 08:45</t>
  </si>
  <si>
    <t>28/01/2022 08:45</t>
  </si>
  <si>
    <t>22/12/2021 08:45</t>
  </si>
  <si>
    <t>30/11/2021 08:45</t>
  </si>
  <si>
    <t>27/10/2021 08:45</t>
  </si>
  <si>
    <t>30/09/2021 08:45</t>
  </si>
  <si>
    <t>31/08/2021 08:45</t>
  </si>
  <si>
    <t>29/07/2021 08:45</t>
  </si>
  <si>
    <t>30/06/2021 08:45</t>
  </si>
  <si>
    <t>28/05/2021 08:45</t>
  </si>
  <si>
    <t>30/04/2021 08:45</t>
  </si>
  <si>
    <t>31/03/2021 08:45</t>
  </si>
  <si>
    <t>26/02/2021 08:45</t>
  </si>
  <si>
    <t>29/01/2021 08:45</t>
  </si>
  <si>
    <t>23/12/2020 08:45</t>
  </si>
  <si>
    <t>27/11/2020 08:45</t>
  </si>
  <si>
    <t>27/10/2020 08:45</t>
  </si>
  <si>
    <t>30/09/2020 08:45</t>
  </si>
  <si>
    <t>28/08/2020 08:45</t>
  </si>
  <si>
    <t>30/07/2020 08:45</t>
  </si>
  <si>
    <t>30/06/2020 08:45</t>
  </si>
  <si>
    <t>29/05/2020 08:45</t>
  </si>
  <si>
    <t>30/04/2020 08:45</t>
  </si>
  <si>
    <t>31/03/2020 08:45</t>
  </si>
  <si>
    <t>28/02/2020 08:45</t>
  </si>
  <si>
    <t>31/01/2020 08:45</t>
  </si>
  <si>
    <t>20/12/2019 08:45</t>
  </si>
  <si>
    <t>29/11/2019 08:45</t>
  </si>
  <si>
    <t>25/10/2019 08:45</t>
  </si>
  <si>
    <t>27/09/2019 08:45</t>
  </si>
  <si>
    <t>30/08/2019 08:45</t>
  </si>
  <si>
    <t>26/07/2019 08:45</t>
  </si>
  <si>
    <t>28/06/2019 08:45</t>
  </si>
  <si>
    <t>29/05/2019 08:45</t>
  </si>
  <si>
    <t>30/04/2019 08:45</t>
  </si>
  <si>
    <t>27/03/2019 08:45</t>
  </si>
  <si>
    <t>28/02/2019 08:45</t>
  </si>
  <si>
    <t>30/01/2019 08:45</t>
  </si>
  <si>
    <t>21/12/2018 08:45</t>
  </si>
  <si>
    <t>30/11/2018 08:45</t>
  </si>
  <si>
    <t>26/10/2018 08:45</t>
  </si>
  <si>
    <t>28/09/2018 08:45</t>
  </si>
  <si>
    <t>31/08/2018 08:45</t>
  </si>
  <si>
    <t>25/07/2018 08:45</t>
  </si>
  <si>
    <t>29/06/2018 08:45</t>
  </si>
  <si>
    <t>31/05/2018 08:45</t>
  </si>
  <si>
    <t>27/04/2018 08:45</t>
  </si>
  <si>
    <t>30/03/2018 08:45</t>
  </si>
  <si>
    <t>28/02/2018 08:45</t>
  </si>
  <si>
    <t>2023-07</t>
  </si>
  <si>
    <t>2023-06</t>
  </si>
  <si>
    <t>2023-05</t>
  </si>
  <si>
    <t xml:space="preserve">Indice de prix de production de l'industrie française pour le marché français − A21 D, CPF 35 − Électricité, gaz, vapeur et air conditionné </t>
  </si>
  <si>
    <t>010534835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</si>
  <si>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</si>
  <si>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</si>
  <si>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</si>
  <si>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</si>
  <si>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</si>
  <si>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</si>
  <si>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</si>
  <si>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</si>
  <si>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</si>
  <si>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</si>
  <si>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</si>
  <si>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</si>
  <si>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</si>
  <si>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</si>
  <si>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</si>
  <si>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</si>
  <si>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</si>
  <si>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</si>
  <si>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</si>
  <si>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</si>
  <si>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</si>
  <si>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https://www.insee.fr/fr/statistiques/serie/001652125</t>
  </si>
  <si>
    <t>et la diviser par 1,1997</t>
  </si>
  <si>
    <t>Pour un contrat avant octobre 2017 prendre la valeur dans le tableau :</t>
  </si>
  <si>
    <t>simulation L au</t>
  </si>
  <si>
    <t>Ceci est un onglet de résultats rempli à partir des onglets suivant dans ce fichier.</t>
  </si>
  <si>
    <t xml:space="preserve">Les cellules jaunes sont les données d'entrée à fournir avant d'analyser les résultats </t>
  </si>
  <si>
    <t>ANCIEN TARIF 2011 avec 90% PI2</t>
  </si>
  <si>
    <t>ratio</t>
  </si>
  <si>
    <t>Comparatif ancien tarif / nouveau tarif 13/06/2023</t>
  </si>
  <si>
    <t>adrien@aamf.fr</t>
  </si>
  <si>
    <t>Contractualisation au 24 juillet 2023</t>
  </si>
  <si>
    <t>proportion d’effluents d’élevage, base annuelle</t>
  </si>
  <si>
    <t>Valeurs de la prime effluents</t>
  </si>
  <si>
    <t>Pef</t>
  </si>
  <si>
    <t>NOUVEAU TARIF 2023 (sans effluents)</t>
  </si>
  <si>
    <t>Contenu</t>
  </si>
  <si>
    <t>2011 vs transitoire vs aides</t>
  </si>
  <si>
    <t>Résultats sur 4 tranches de puissance</t>
  </si>
  <si>
    <t>Tarif BI 2023</t>
  </si>
  <si>
    <t>Tarif BI 2011</t>
  </si>
  <si>
    <t>Tarif BI 2021</t>
  </si>
  <si>
    <t>Tarif BI 2020</t>
  </si>
  <si>
    <t>Coefficient L</t>
  </si>
  <si>
    <t>Simulation des L (ancien et nouveau)</t>
  </si>
  <si>
    <t>Indice0105</t>
  </si>
  <si>
    <t>codes</t>
  </si>
  <si>
    <t>liste</t>
  </si>
  <si>
    <t>ne pas toucher</t>
  </si>
  <si>
    <t>historiques des indices pour les coefficient K &amp; L</t>
  </si>
  <si>
    <t>Onglets</t>
  </si>
  <si>
    <t>Impact annualisation 8200h</t>
  </si>
  <si>
    <t>GWh</t>
  </si>
  <si>
    <t>T3 23</t>
  </si>
  <si>
    <t>K</t>
  </si>
  <si>
    <t>T4 23</t>
  </si>
  <si>
    <t>T1 24</t>
  </si>
  <si>
    <t>Version du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</si>
</sst>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  <numFmt numFmtId="166" formatCode="0.0%"/>
    <numFmt numFmtId="167" formatCode="000.0\ &quot;(A)&quot;"/>
    <numFmt numFmtId="168" formatCode="00.0\ &quot;(A)&quot;"/>
    <numFmt numFmtId="169" formatCode="000.0\ &quot;(P)&quot;"/>
    <numFmt numFmtId="170" formatCode="00.0\ &quot;(P)&quot;"/>
    <numFmt numFmtId="171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8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3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/>
    <xf numFmtId="9" fontId="0" fillId="0" borderId="0" xfId="2" applyFont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27" xfId="0" applyBorder="1"/>
    <xf numFmtId="165" fontId="0" fillId="0" borderId="0" xfId="0" applyNumberFormat="1"/>
    <xf numFmtId="14" fontId="0" fillId="0" borderId="0" xfId="0" applyNumberFormat="1"/>
    <xf numFmtId="166" fontId="0" fillId="0" borderId="0" xfId="2" applyNumberFormat="1" applyFont="1"/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9" fontId="8" fillId="0" borderId="2" xfId="2" applyFont="1" applyBorder="1" applyAlignment="1">
      <alignment horizontal="center" vertical="center"/>
    </xf>
    <xf numFmtId="0" fontId="9" fillId="0" borderId="0" xfId="0" applyFont="1"/>
    <xf numFmtId="0" fontId="12" fillId="0" borderId="0" xfId="4" applyFont="1" applyAlignment="1">
      <alignment horizontal="center" vertical="center"/>
    </xf>
    <xf numFmtId="49" fontId="13" fillId="0" borderId="0" xfId="4" applyNumberFormat="1" applyFont="1" applyAlignment="1">
      <alignment horizontal="center" vertical="center" wrapText="1"/>
    </xf>
    <xf numFmtId="0" fontId="11" fillId="0" borderId="0" xfId="4"/>
    <xf numFmtId="0" fontId="13" fillId="0" borderId="0" xfId="4" applyFont="1"/>
    <xf numFmtId="167" fontId="13" fillId="0" borderId="0" xfId="4" applyNumberFormat="1" applyFont="1"/>
    <xf numFmtId="49" fontId="13" fillId="0" borderId="0" xfId="4" applyNumberFormat="1" applyFont="1" applyAlignment="1">
      <alignment horizontal="right"/>
    </xf>
    <xf numFmtId="168" fontId="13" fillId="0" borderId="0" xfId="4" applyNumberFormat="1" applyFont="1"/>
    <xf numFmtId="169" fontId="13" fillId="0" borderId="0" xfId="4" applyNumberFormat="1" applyFont="1"/>
    <xf numFmtId="170" fontId="13" fillId="0" borderId="0" xfId="4" applyNumberFormat="1" applyFont="1"/>
    <xf numFmtId="0" fontId="10" fillId="0" borderId="0" xfId="0" applyFont="1"/>
    <xf numFmtId="0" fontId="2" fillId="0" borderId="0" xfId="0" applyFont="1"/>
    <xf numFmtId="14" fontId="0" fillId="0" borderId="27" xfId="0" applyNumberFormat="1" applyBorder="1"/>
    <xf numFmtId="0" fontId="0" fillId="0" borderId="28" xfId="0" applyBorder="1"/>
    <xf numFmtId="0" fontId="6" fillId="0" borderId="29" xfId="3" applyBorder="1"/>
    <xf numFmtId="0" fontId="0" fillId="0" borderId="26" xfId="0" applyBorder="1"/>
    <xf numFmtId="0" fontId="14" fillId="0" borderId="21" xfId="0" applyFont="1" applyBorder="1"/>
    <xf numFmtId="0" fontId="14" fillId="0" borderId="29" xfId="0" applyFont="1" applyBorder="1"/>
    <xf numFmtId="0" fontId="15" fillId="0" borderId="0" xfId="0" applyFont="1"/>
    <xf numFmtId="14" fontId="0" fillId="3" borderId="0" xfId="0" applyNumberFormat="1" applyFill="1"/>
    <xf numFmtId="0" fontId="0" fillId="3" borderId="0" xfId="0" applyFill="1"/>
    <xf numFmtId="9" fontId="0" fillId="3" borderId="0" xfId="2" applyFont="1" applyFill="1"/>
    <xf numFmtId="0" fontId="0" fillId="3" borderId="20" xfId="0" applyFill="1" applyBorder="1"/>
    <xf numFmtId="0" fontId="0" fillId="3" borderId="18" xfId="0" applyFill="1" applyBorder="1"/>
    <xf numFmtId="0" fontId="0" fillId="3" borderId="22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9" fontId="3" fillId="3" borderId="0" xfId="2" applyFont="1" applyFill="1" applyAlignment="1">
      <alignment horizontal="center" vertical="center"/>
    </xf>
    <xf numFmtId="9" fontId="0" fillId="0" borderId="0" xfId="0" applyNumberFormat="1"/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0" borderId="16" xfId="0" applyFont="1" applyBorder="1" applyAlignment="1">
      <alignment vertical="center"/>
    </xf>
    <xf numFmtId="166" fontId="3" fillId="0" borderId="8" xfId="2" applyNumberFormat="1" applyFont="1" applyBorder="1" applyAlignment="1">
      <alignment horizontal="center" vertical="center"/>
    </xf>
    <xf numFmtId="166" fontId="3" fillId="0" borderId="7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/>
    <xf numFmtId="171" fontId="10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25" xfId="0" applyFont="1" applyBorder="1" applyAlignment="1">
      <alignment horizontal="right"/>
    </xf>
    <xf numFmtId="0" fontId="14" fillId="0" borderId="29" xfId="0" applyFont="1" applyBorder="1" applyAlignment="1">
      <alignment horizontal="right"/>
    </xf>
  </cellXfs>
  <cellStyles count="5">
    <cellStyle name="Lien hypertexte" xfId="3" builtinId="8"/>
    <cellStyle name="Monétaire" xfId="1" builtinId="4"/>
    <cellStyle name="Normal" xfId="0" builtinId="0"/>
    <cellStyle name="Normal 2" xfId="4" xr:uid="{683D6E2B-DBE5-449C-A5C5-7426F8AC455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52918</xdr:colOff>
      <xdr:row>3</xdr:row>
      <xdr:rowOff>0</xdr:rowOff>
    </xdr:from>
    <xdr:to>
      <xdr:col>5</xdr:col>
      <xdr:colOff>1894418</xdr:colOff>
      <xdr:row>7</xdr:row>
      <xdr:rowOff>153458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31FDE6-57FA-4AF9-83AF-0901A3F6D9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24" b="10986"/>
        <a:stretch/>
      </xdr:blipFill>
      <xdr:spPr bwMode="auto">
        <a:xfrm>
          <a:off x="1095376" y="0"/>
          <a:ext cx="1841500" cy="899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282377</xdr:colOff>
      <xdr:row>3</xdr:row>
      <xdr:rowOff>129583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F404FF-7DC5-84C2-4B78-5A3A7E39F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37257" cy="495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7</xdr:col>
      <xdr:colOff>678720</xdr:colOff>
      <xdr:row>22</xdr:row>
      <xdr:rowOff>106800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74CA3B-5EC5-E1D6-3FB0-29FCABE2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43200"/>
          <a:ext cx="6226080" cy="1386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0</xdr:rowOff>
    </xdr:from>
    <xdr:to>
      <xdr:col>4</xdr:col>
      <xdr:colOff>587064</xdr:colOff>
      <xdr:row>3</xdr:row>
      <xdr:rowOff>114342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3B5DE8A-E311-C91A-F818-4C98AD3D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182880"/>
          <a:ext cx="3741744" cy="48010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9</xdr:row>
      <xdr:rowOff>60960</xdr:rowOff>
    </xdr:from>
    <xdr:to>
      <xdr:col>5</xdr:col>
      <xdr:colOff>282307</xdr:colOff>
      <xdr:row>11</xdr:row>
      <xdr:rowOff>121957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6C6AF2-B717-728F-E0C3-398BB385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1706880"/>
          <a:ext cx="4237087" cy="426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5</xdr:col>
      <xdr:colOff>648100</xdr:colOff>
      <xdr:row>2</xdr:row>
      <xdr:rowOff>121958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BE56BA-D4E5-0DBA-30EA-38101761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"/>
          <a:ext cx="4610500" cy="434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175687</xdr:colOff>
      <xdr:row>25</xdr:row>
      <xdr:rowOff>15273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E9EB780-7375-F384-3E1B-151246C5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4930567" cy="381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5</xdr:col>
      <xdr:colOff>648100</xdr:colOff>
      <xdr:row>2</xdr:row>
      <xdr:rowOff>121958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91D2D2-6DC2-42BC-B00E-CC6530B2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"/>
          <a:ext cx="4610500" cy="434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175687</xdr:colOff>
      <xdr:row>25</xdr:row>
      <xdr:rowOff>15273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38F131-0CE2-49BC-95F0-AC65A8019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4930567" cy="381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60960</xdr:rowOff>
    </xdr:from>
    <xdr:to>
      <xdr:col>8</xdr:col>
      <xdr:colOff>76765</xdr:colOff>
      <xdr:row>5</xdr:row>
      <xdr:rowOff>99127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08750F-43D6-4A4D-7025-354F6577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43840"/>
          <a:ext cx="6515665" cy="769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7</xdr:col>
      <xdr:colOff>762000</xdr:colOff>
      <xdr:row>19</xdr:row>
      <xdr:rowOff>15657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1C8151-5C78-183A-FA11-AED1C511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77440"/>
          <a:ext cx="6446520" cy="111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ien@aam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nsee.fr/fr/statistiques/serie/001652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0E11-33FD-40EE-BECB-F1AD73E71895}">
  <sheetPr>
    <pageSetUpPr fitToPage="1"/>
  </sheetPr>
  <dimension ref="A1:O26"/>
  <sheetViews>
    <sheetView tabSelected="1" zoomScale="120" zoomScaleNormal="120" workbookViewId="0">
      <selection activeCell="G6" sqref="G6"/>
    </sheetView>
  </sheetViews>
  <sheetFormatPr baseColWidth="10" defaultColWidth="11.44140625" defaultRowHeight="14.4" x14ac:dyDescent="0.3"/>
  <cols>
    <col min="1" max="1" width="11.44140625" style="1"/>
    <col min="2" max="2" width="19.88671875" style="1" customWidth="1"/>
    <col min="3" max="3" width="5.109375" style="1" customWidth="1"/>
    <col min="4" max="4" width="11.44140625" style="1"/>
    <col min="5" max="5" width="3.44140625" style="1" customWidth="1"/>
    <col min="6" max="6" width="34.21875" style="1" bestFit="1" customWidth="1"/>
    <col min="7" max="7" width="8.44140625" style="2" bestFit="1" customWidth="1"/>
    <col min="8" max="8" width="12.77734375" style="1" customWidth="1"/>
    <col min="9" max="9" width="5.5546875" style="19" bestFit="1" customWidth="1"/>
    <col min="10" max="10" width="12.77734375" style="1" customWidth="1"/>
    <col min="11" max="11" width="5.5546875" style="19" bestFit="1" customWidth="1"/>
    <col min="12" max="12" width="12.77734375" style="1" customWidth="1"/>
    <col min="13" max="13" width="5.5546875" style="19" bestFit="1" customWidth="1"/>
    <col min="14" max="14" width="12.77734375" style="1" customWidth="1"/>
    <col min="15" max="15" width="5.5546875" style="19" bestFit="1" customWidth="1"/>
    <col min="16" max="16384" width="11.44140625" style="1"/>
  </cols>
  <sheetData>
    <row r="1" spans="1:15" x14ac:dyDescent="0.3">
      <c r="A1" s="82" t="s">
        <v>401</v>
      </c>
      <c r="B1" s="82" t="s">
        <v>387</v>
      </c>
      <c r="C1" s="88"/>
      <c r="F1" s="1" t="s">
        <v>376</v>
      </c>
    </row>
    <row r="2" spans="1:15" x14ac:dyDescent="0.3">
      <c r="A2" s="102" t="s">
        <v>388</v>
      </c>
      <c r="B2" s="102" t="s">
        <v>389</v>
      </c>
      <c r="C2" s="89"/>
      <c r="F2" s="72" t="s">
        <v>377</v>
      </c>
      <c r="G2" s="75"/>
      <c r="H2" s="72"/>
      <c r="I2" s="76"/>
      <c r="J2" s="72"/>
    </row>
    <row r="3" spans="1:15" x14ac:dyDescent="0.3">
      <c r="A3" s="102"/>
      <c r="B3" s="102"/>
      <c r="C3" s="89"/>
    </row>
    <row r="4" spans="1:15" x14ac:dyDescent="0.3">
      <c r="A4" s="102"/>
      <c r="B4" s="102"/>
      <c r="C4" s="89"/>
      <c r="G4" s="20" t="s">
        <v>380</v>
      </c>
    </row>
    <row r="5" spans="1:15" x14ac:dyDescent="0.3">
      <c r="A5" s="78">
        <v>2023</v>
      </c>
      <c r="B5" s="78" t="s">
        <v>390</v>
      </c>
      <c r="G5" s="21" t="s">
        <v>408</v>
      </c>
    </row>
    <row r="6" spans="1:15" x14ac:dyDescent="0.3">
      <c r="A6" s="78">
        <v>2011</v>
      </c>
      <c r="B6" s="78" t="s">
        <v>391</v>
      </c>
      <c r="G6" s="22" t="s">
        <v>381</v>
      </c>
    </row>
    <row r="7" spans="1:15" ht="15" thickBot="1" x14ac:dyDescent="0.35">
      <c r="A7" s="78">
        <v>2020</v>
      </c>
      <c r="B7" s="78" t="s">
        <v>393</v>
      </c>
    </row>
    <row r="8" spans="1:15" ht="15" thickBot="1" x14ac:dyDescent="0.35">
      <c r="A8" s="78">
        <v>2021</v>
      </c>
      <c r="B8" s="78" t="s">
        <v>392</v>
      </c>
      <c r="G8" s="10" t="s">
        <v>7</v>
      </c>
      <c r="H8" s="93" t="s">
        <v>2</v>
      </c>
      <c r="I8" s="94"/>
      <c r="J8" s="94"/>
      <c r="K8" s="94"/>
      <c r="L8" s="94"/>
      <c r="M8" s="94"/>
      <c r="N8" s="94"/>
      <c r="O8" s="95"/>
    </row>
    <row r="9" spans="1:15" x14ac:dyDescent="0.3">
      <c r="A9" s="103" t="s">
        <v>394</v>
      </c>
      <c r="B9" s="102" t="s">
        <v>395</v>
      </c>
      <c r="C9" s="89"/>
      <c r="E9" s="8" t="s">
        <v>3</v>
      </c>
      <c r="F9" s="9"/>
      <c r="G9" s="10" t="s">
        <v>0</v>
      </c>
      <c r="H9" s="96">
        <v>5</v>
      </c>
      <c r="I9" s="97"/>
      <c r="J9" s="96">
        <v>10</v>
      </c>
      <c r="K9" s="97"/>
      <c r="L9" s="96">
        <v>15</v>
      </c>
      <c r="M9" s="97"/>
      <c r="N9" s="96">
        <v>20</v>
      </c>
      <c r="O9" s="97"/>
    </row>
    <row r="10" spans="1:15" x14ac:dyDescent="0.3">
      <c r="A10" s="104"/>
      <c r="B10" s="102"/>
      <c r="C10" s="89"/>
      <c r="E10" s="42" t="s">
        <v>4</v>
      </c>
      <c r="F10" s="40"/>
      <c r="G10" s="41" t="s">
        <v>1</v>
      </c>
      <c r="H10" s="98">
        <f>H9*1000000/10.8/8760</f>
        <v>52.849653306274305</v>
      </c>
      <c r="I10" s="99"/>
      <c r="J10" s="98">
        <f t="shared" ref="J10:N10" si="0">J9*1000000/10.8/8760</f>
        <v>105.69930661254861</v>
      </c>
      <c r="K10" s="99"/>
      <c r="L10" s="98">
        <f t="shared" si="0"/>
        <v>158.54895991882293</v>
      </c>
      <c r="M10" s="99"/>
      <c r="N10" s="98">
        <f t="shared" si="0"/>
        <v>211.39861322509722</v>
      </c>
      <c r="O10" s="99"/>
    </row>
    <row r="11" spans="1:15" x14ac:dyDescent="0.3">
      <c r="A11" s="80" t="s">
        <v>69</v>
      </c>
      <c r="B11" s="105" t="s">
        <v>400</v>
      </c>
      <c r="C11" s="89"/>
      <c r="E11" s="4" t="s">
        <v>8</v>
      </c>
      <c r="G11" s="11"/>
      <c r="H11" s="100">
        <v>53</v>
      </c>
      <c r="I11" s="101"/>
      <c r="J11" s="100">
        <f t="shared" ref="J11:N11" si="1">J10</f>
        <v>105.69930661254861</v>
      </c>
      <c r="K11" s="101"/>
      <c r="L11" s="100">
        <f t="shared" si="1"/>
        <v>158.54895991882293</v>
      </c>
      <c r="M11" s="101"/>
      <c r="N11" s="100">
        <f t="shared" si="1"/>
        <v>211.39861322509722</v>
      </c>
      <c r="O11" s="101"/>
    </row>
    <row r="12" spans="1:15" ht="15" customHeight="1" x14ac:dyDescent="0.3">
      <c r="A12" s="81" t="s">
        <v>68</v>
      </c>
      <c r="B12" s="105"/>
      <c r="C12" s="89"/>
      <c r="D12" s="92" t="s">
        <v>382</v>
      </c>
      <c r="E12" s="73" t="s">
        <v>378</v>
      </c>
      <c r="F12" s="74"/>
      <c r="G12" s="11" t="s">
        <v>5</v>
      </c>
      <c r="H12" s="14">
        <v>164.8</v>
      </c>
      <c r="I12" s="16"/>
      <c r="J12" s="14">
        <v>150.4</v>
      </c>
      <c r="K12" s="16"/>
      <c r="L12" s="14">
        <v>136.80000000000001</v>
      </c>
      <c r="M12" s="16"/>
      <c r="N12" s="7">
        <v>127.7</v>
      </c>
      <c r="O12" s="16"/>
    </row>
    <row r="13" spans="1:15" ht="15" customHeight="1" x14ac:dyDescent="0.3">
      <c r="A13" s="81" t="s">
        <v>396</v>
      </c>
      <c r="B13" s="105"/>
      <c r="C13" s="89"/>
      <c r="D13" s="92"/>
      <c r="E13" s="73" t="s">
        <v>55</v>
      </c>
      <c r="F13" s="74"/>
      <c r="G13" s="11" t="s">
        <v>5</v>
      </c>
      <c r="H13" s="14">
        <v>114</v>
      </c>
      <c r="I13" s="16"/>
      <c r="J13" s="14">
        <v>100</v>
      </c>
      <c r="K13" s="16"/>
      <c r="L13" s="14">
        <v>92</v>
      </c>
      <c r="M13" s="16"/>
      <c r="N13" s="7">
        <v>98</v>
      </c>
      <c r="O13" s="16"/>
    </row>
    <row r="14" spans="1:15" ht="15" customHeight="1" x14ac:dyDescent="0.3">
      <c r="A14" s="79" t="s">
        <v>397</v>
      </c>
      <c r="B14" s="105"/>
      <c r="C14" s="89"/>
      <c r="D14" s="92"/>
      <c r="E14" s="73" t="s">
        <v>58</v>
      </c>
      <c r="F14" s="74"/>
      <c r="G14" s="11" t="s">
        <v>5</v>
      </c>
      <c r="H14" s="14">
        <v>115</v>
      </c>
      <c r="I14" s="16"/>
      <c r="J14" s="14">
        <v>99</v>
      </c>
      <c r="K14" s="16"/>
      <c r="L14" s="14">
        <v>91</v>
      </c>
      <c r="M14" s="16"/>
      <c r="N14" s="7">
        <v>84</v>
      </c>
      <c r="O14" s="16"/>
    </row>
    <row r="15" spans="1:15" ht="15" thickBot="1" x14ac:dyDescent="0.35">
      <c r="A15" s="79" t="s">
        <v>398</v>
      </c>
      <c r="B15" s="78" t="s">
        <v>399</v>
      </c>
      <c r="D15" s="92"/>
      <c r="E15" s="5"/>
      <c r="F15" s="3" t="s">
        <v>56</v>
      </c>
      <c r="G15" s="13" t="s">
        <v>6</v>
      </c>
      <c r="H15" s="15">
        <f>H12*H9*1000</f>
        <v>824000</v>
      </c>
      <c r="I15" s="17"/>
      <c r="J15" s="15">
        <f>J12*J9*1000</f>
        <v>1504000</v>
      </c>
      <c r="K15" s="17"/>
      <c r="L15" s="15">
        <f>L12*L9*1000</f>
        <v>2052000</v>
      </c>
      <c r="M15" s="17"/>
      <c r="N15" s="6">
        <f>N12*N9*1000</f>
        <v>2554000</v>
      </c>
      <c r="O15" s="17"/>
    </row>
    <row r="16" spans="1:15" x14ac:dyDescent="0.3">
      <c r="D16" s="92"/>
      <c r="E16" s="85" t="s">
        <v>386</v>
      </c>
      <c r="F16" s="86"/>
      <c r="G16" s="12" t="s">
        <v>5</v>
      </c>
      <c r="H16" s="43">
        <v>171.4</v>
      </c>
      <c r="I16" s="44"/>
      <c r="J16" s="45">
        <v>148.9</v>
      </c>
      <c r="K16" s="46"/>
      <c r="L16" s="43">
        <v>137.69999999999999</v>
      </c>
      <c r="M16" s="44"/>
      <c r="N16" s="45">
        <v>129.19999999999999</v>
      </c>
      <c r="O16" s="44"/>
    </row>
    <row r="17" spans="5:15" ht="15.75" customHeight="1" thickBot="1" x14ac:dyDescent="0.35">
      <c r="E17" s="5" t="s">
        <v>59</v>
      </c>
      <c r="F17" s="87"/>
      <c r="G17" s="13" t="s">
        <v>6</v>
      </c>
      <c r="H17" s="15">
        <f>H16*H9*1000</f>
        <v>857000</v>
      </c>
      <c r="I17" s="83">
        <f>-(1-H17/$H$15)</f>
        <v>4.0048543689320315E-2</v>
      </c>
      <c r="J17" s="6">
        <f>J16*J9*1000</f>
        <v>1489000</v>
      </c>
      <c r="K17" s="84">
        <f>-(1-J17/$J$15)</f>
        <v>-9.9734042553191182E-3</v>
      </c>
      <c r="L17" s="15">
        <f>L16*L9*1000</f>
        <v>2065500</v>
      </c>
      <c r="M17" s="83">
        <f>-(1-L17/$L$15)</f>
        <v>6.5789473684210176E-3</v>
      </c>
      <c r="N17" s="6">
        <f>N16*N9*1000</f>
        <v>2584000</v>
      </c>
      <c r="O17" s="83">
        <f>-(1-N17/$N$15)</f>
        <v>1.1746280344557603E-2</v>
      </c>
    </row>
    <row r="18" spans="5:15" ht="15" customHeight="1" x14ac:dyDescent="0.3">
      <c r="H18" s="2"/>
      <c r="I18" s="18"/>
      <c r="J18" s="2"/>
      <c r="K18" s="18"/>
      <c r="L18" s="2"/>
      <c r="M18" s="18"/>
      <c r="N18" s="2"/>
      <c r="O18" s="18"/>
    </row>
    <row r="19" spans="5:15" x14ac:dyDescent="0.3">
      <c r="H19" s="2"/>
      <c r="I19" s="18"/>
      <c r="J19" s="2"/>
      <c r="K19" s="18"/>
      <c r="L19" s="2"/>
      <c r="M19" s="18"/>
      <c r="N19" s="2"/>
      <c r="O19" s="18"/>
    </row>
    <row r="20" spans="5:15" x14ac:dyDescent="0.3">
      <c r="H20" s="2"/>
      <c r="I20" s="18"/>
      <c r="J20" s="2"/>
      <c r="K20" s="18"/>
      <c r="L20" s="2"/>
      <c r="M20" s="18"/>
      <c r="N20" s="2"/>
      <c r="O20" s="18"/>
    </row>
    <row r="21" spans="5:15" x14ac:dyDescent="0.3">
      <c r="H21" s="2"/>
      <c r="I21" s="18"/>
      <c r="J21" s="2"/>
      <c r="K21" s="18"/>
      <c r="L21" s="2"/>
      <c r="M21" s="18"/>
      <c r="N21" s="2"/>
      <c r="O21" s="18"/>
    </row>
    <row r="22" spans="5:15" x14ac:dyDescent="0.3">
      <c r="H22" s="2"/>
      <c r="I22" s="18"/>
      <c r="J22" s="2"/>
      <c r="K22" s="18"/>
      <c r="L22" s="2"/>
      <c r="M22" s="18"/>
      <c r="N22" s="2"/>
      <c r="O22" s="18"/>
    </row>
    <row r="23" spans="5:15" x14ac:dyDescent="0.3">
      <c r="H23" s="2"/>
      <c r="J23" s="2"/>
      <c r="L23" s="2"/>
      <c r="N23" s="2"/>
    </row>
    <row r="24" spans="5:15" x14ac:dyDescent="0.3">
      <c r="H24" s="2"/>
      <c r="J24" s="2"/>
      <c r="L24" s="2"/>
      <c r="N24" s="2"/>
    </row>
    <row r="25" spans="5:15" x14ac:dyDescent="0.3">
      <c r="H25" s="2"/>
      <c r="J25" s="2"/>
      <c r="L25" s="2"/>
      <c r="N25" s="2"/>
    </row>
    <row r="26" spans="5:15" x14ac:dyDescent="0.3">
      <c r="H26" s="2"/>
      <c r="J26" s="2"/>
      <c r="L26" s="2"/>
      <c r="N26" s="2"/>
    </row>
  </sheetData>
  <mergeCells count="19">
    <mergeCell ref="A2:A4"/>
    <mergeCell ref="B2:B4"/>
    <mergeCell ref="B9:B10"/>
    <mergeCell ref="A9:A10"/>
    <mergeCell ref="B11:B14"/>
    <mergeCell ref="D12:D16"/>
    <mergeCell ref="H8:O8"/>
    <mergeCell ref="H9:I9"/>
    <mergeCell ref="H10:I10"/>
    <mergeCell ref="H11:I11"/>
    <mergeCell ref="J10:K10"/>
    <mergeCell ref="N11:O11"/>
    <mergeCell ref="N10:O10"/>
    <mergeCell ref="N9:O9"/>
    <mergeCell ref="J9:K9"/>
    <mergeCell ref="J11:K11"/>
    <mergeCell ref="L9:M9"/>
    <mergeCell ref="L10:M10"/>
    <mergeCell ref="L11:M11"/>
  </mergeCells>
  <phoneticPr fontId="17" type="noConversion"/>
  <hyperlinks>
    <hyperlink ref="G6" r:id="rId1" xr:uid="{0436D7F8-BDDF-4DF7-8E01-2350B621AADE}"/>
  </hyperlink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2651-7F57-4864-B058-93F0D76AD98D}">
  <dimension ref="A1:B12"/>
  <sheetViews>
    <sheetView workbookViewId="0"/>
  </sheetViews>
  <sheetFormatPr baseColWidth="10" defaultColWidth="8.88671875" defaultRowHeight="14.4" x14ac:dyDescent="0.3"/>
  <cols>
    <col min="1" max="1" width="6.109375" style="50" bestFit="1" customWidth="1"/>
    <col min="2" max="2" width="25.109375" style="50" bestFit="1" customWidth="1"/>
    <col min="3" max="16384" width="8.88671875" style="50"/>
  </cols>
  <sheetData>
    <row r="1" spans="1:2" x14ac:dyDescent="0.3">
      <c r="A1" s="48" t="s">
        <v>351</v>
      </c>
    </row>
    <row r="2" spans="1:2" x14ac:dyDescent="0.3">
      <c r="A2" s="51" t="s">
        <v>104</v>
      </c>
    </row>
    <row r="3" spans="1:2" x14ac:dyDescent="0.3">
      <c r="A3" s="51" t="s">
        <v>352</v>
      </c>
      <c r="B3" s="51" t="s">
        <v>353</v>
      </c>
    </row>
    <row r="4" spans="1:2" x14ac:dyDescent="0.3">
      <c r="A4" s="51" t="s">
        <v>354</v>
      </c>
      <c r="B4" s="51" t="s">
        <v>355</v>
      </c>
    </row>
    <row r="5" spans="1:2" x14ac:dyDescent="0.3">
      <c r="A5" s="51" t="s">
        <v>356</v>
      </c>
      <c r="B5" s="51" t="s">
        <v>357</v>
      </c>
    </row>
    <row r="6" spans="1:2" x14ac:dyDescent="0.3">
      <c r="A6" s="51" t="s">
        <v>358</v>
      </c>
      <c r="B6" s="51" t="s">
        <v>359</v>
      </c>
    </row>
    <row r="7" spans="1:2" x14ac:dyDescent="0.3">
      <c r="A7" s="51" t="s">
        <v>360</v>
      </c>
      <c r="B7" s="51" t="s">
        <v>361</v>
      </c>
    </row>
    <row r="8" spans="1:2" x14ac:dyDescent="0.3">
      <c r="A8" s="51" t="s">
        <v>362</v>
      </c>
      <c r="B8" s="51" t="s">
        <v>363</v>
      </c>
    </row>
    <row r="9" spans="1:2" x14ac:dyDescent="0.3">
      <c r="A9" s="51" t="s">
        <v>364</v>
      </c>
      <c r="B9" s="51" t="s">
        <v>365</v>
      </c>
    </row>
    <row r="10" spans="1:2" x14ac:dyDescent="0.3">
      <c r="A10" s="51" t="s">
        <v>366</v>
      </c>
      <c r="B10" s="51" t="s">
        <v>367</v>
      </c>
    </row>
    <row r="11" spans="1:2" x14ac:dyDescent="0.3">
      <c r="A11" s="51" t="s">
        <v>368</v>
      </c>
      <c r="B11" s="51" t="s">
        <v>369</v>
      </c>
    </row>
    <row r="12" spans="1:2" x14ac:dyDescent="0.3">
      <c r="A12" s="51" t="s">
        <v>370</v>
      </c>
      <c r="B12" s="51" t="s">
        <v>371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67EC-7070-455F-A116-377054807E33}">
  <dimension ref="A1:A2"/>
  <sheetViews>
    <sheetView workbookViewId="0">
      <selection activeCell="H17" sqref="H17"/>
    </sheetView>
  </sheetViews>
  <sheetFormatPr baseColWidth="10" defaultRowHeight="14.4" x14ac:dyDescent="0.3"/>
  <sheetData>
    <row r="1" spans="1:1" x14ac:dyDescent="0.3">
      <c r="A1" t="s">
        <v>21</v>
      </c>
    </row>
    <row r="2" spans="1:1" x14ac:dyDescent="0.3">
      <c r="A2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7598-3FC8-4183-B6D4-AD46539BE43E}">
  <dimension ref="A1:P35"/>
  <sheetViews>
    <sheetView workbookViewId="0">
      <selection activeCell="F6" sqref="F6"/>
    </sheetView>
  </sheetViews>
  <sheetFormatPr baseColWidth="10" defaultRowHeight="14.4" x14ac:dyDescent="0.3"/>
  <cols>
    <col min="9" max="9" width="3" bestFit="1" customWidth="1"/>
    <col min="10" max="10" width="5" bestFit="1" customWidth="1"/>
    <col min="11" max="11" width="18.109375" bestFit="1" customWidth="1"/>
    <col min="14" max="14" width="12" bestFit="1" customWidth="1"/>
  </cols>
  <sheetData>
    <row r="1" spans="1:16" x14ac:dyDescent="0.3">
      <c r="H1" s="72" t="s">
        <v>377</v>
      </c>
    </row>
    <row r="2" spans="1:16" x14ac:dyDescent="0.3">
      <c r="I2" s="107" t="s">
        <v>13</v>
      </c>
      <c r="J2" s="109"/>
      <c r="K2" s="31" t="s">
        <v>14</v>
      </c>
    </row>
    <row r="3" spans="1:16" x14ac:dyDescent="0.3">
      <c r="I3" s="23">
        <v>5</v>
      </c>
      <c r="J3" s="24">
        <v>12.2</v>
      </c>
      <c r="K3" s="27"/>
    </row>
    <row r="4" spans="1:16" x14ac:dyDescent="0.3">
      <c r="I4" s="23">
        <v>10</v>
      </c>
      <c r="J4" s="24">
        <v>10.6</v>
      </c>
      <c r="K4" s="27">
        <f>J4-J3</f>
        <v>-1.5999999999999996</v>
      </c>
      <c r="N4" s="107" t="s">
        <v>402</v>
      </c>
      <c r="O4" s="108"/>
      <c r="P4" s="109"/>
    </row>
    <row r="5" spans="1:16" x14ac:dyDescent="0.3">
      <c r="A5" s="110" t="s">
        <v>9</v>
      </c>
      <c r="B5" s="110"/>
      <c r="C5" s="110"/>
      <c r="D5" s="110"/>
      <c r="E5" s="110"/>
      <c r="F5" s="67">
        <v>10</v>
      </c>
      <c r="G5" t="s">
        <v>10</v>
      </c>
      <c r="I5" s="23">
        <v>15</v>
      </c>
      <c r="J5" s="24">
        <v>9.8000000000000007</v>
      </c>
      <c r="K5" s="27">
        <f>J5-J4</f>
        <v>-0.79999999999999893</v>
      </c>
      <c r="N5" s="23">
        <f>8200/(8760)</f>
        <v>0.9360730593607306</v>
      </c>
      <c r="O5">
        <f>8200/8784</f>
        <v>0.93351548269581053</v>
      </c>
      <c r="P5" s="24"/>
    </row>
    <row r="6" spans="1:16" x14ac:dyDescent="0.3">
      <c r="E6" t="s">
        <v>11</v>
      </c>
      <c r="F6">
        <f>IF(F5&lt;I3,J3,IF(F5&lt;I4,J3+K4*(F5-I3)/I3,IF(F5&lt;I5,J4+K5*(F5-I4)/I3,IF(F5&lt;I6,J5+K6*(F5-I5)/I3,IF(F5&lt;I7,J6+K7*(F5-I6)/I3,J7)))))</f>
        <v>10.6</v>
      </c>
      <c r="G6" t="s">
        <v>12</v>
      </c>
      <c r="I6" s="23">
        <v>20</v>
      </c>
      <c r="J6" s="24">
        <v>9.1999999999999993</v>
      </c>
      <c r="K6" s="27">
        <f>J6-J5</f>
        <v>-0.60000000000000142</v>
      </c>
      <c r="N6" s="23">
        <f>1/N5</f>
        <v>1.0682926829268293</v>
      </c>
      <c r="O6">
        <f>1/O5</f>
        <v>1.071219512195122</v>
      </c>
      <c r="P6" s="24"/>
    </row>
    <row r="7" spans="1:16" x14ac:dyDescent="0.3">
      <c r="I7" s="25">
        <v>25</v>
      </c>
      <c r="J7" s="26">
        <v>8.8000000000000007</v>
      </c>
      <c r="K7" s="28">
        <f>J7-J6</f>
        <v>-0.39999999999999858</v>
      </c>
      <c r="N7" s="23">
        <f>1-N5</f>
        <v>6.3926940639269403E-2</v>
      </c>
      <c r="O7">
        <f>1-O5</f>
        <v>6.6484517304189472E-2</v>
      </c>
      <c r="P7" s="24"/>
    </row>
    <row r="8" spans="1:16" x14ac:dyDescent="0.3">
      <c r="N8" s="23">
        <f>8760/8200</f>
        <v>1.0682926829268293</v>
      </c>
      <c r="O8">
        <f>8784/8200</f>
        <v>1.071219512195122</v>
      </c>
      <c r="P8" s="24"/>
    </row>
    <row r="9" spans="1:16" x14ac:dyDescent="0.3">
      <c r="A9" t="s">
        <v>383</v>
      </c>
      <c r="E9" t="s">
        <v>15</v>
      </c>
      <c r="F9" s="68">
        <v>0.8</v>
      </c>
      <c r="I9" s="111"/>
      <c r="J9" s="111"/>
      <c r="K9" s="77">
        <f>MIN(0.6,F9)</f>
        <v>0.6</v>
      </c>
      <c r="N9" s="23"/>
      <c r="P9" s="24"/>
    </row>
    <row r="10" spans="1:16" x14ac:dyDescent="0.3">
      <c r="B10" t="s">
        <v>384</v>
      </c>
      <c r="E10" t="s">
        <v>385</v>
      </c>
      <c r="F10">
        <f>K9/0.6*1</f>
        <v>1</v>
      </c>
      <c r="G10" t="s">
        <v>12</v>
      </c>
      <c r="N10" s="23"/>
      <c r="P10" s="24"/>
    </row>
    <row r="11" spans="1:16" x14ac:dyDescent="0.3">
      <c r="I11" s="25"/>
      <c r="J11" s="26"/>
      <c r="K11" s="26"/>
      <c r="N11" s="23"/>
      <c r="P11" s="24"/>
    </row>
    <row r="12" spans="1:16" x14ac:dyDescent="0.3">
      <c r="A12" t="s">
        <v>19</v>
      </c>
      <c r="F12" s="67" t="s">
        <v>22</v>
      </c>
      <c r="I12" s="107" t="s">
        <v>13</v>
      </c>
      <c r="J12" s="109"/>
      <c r="K12" s="31" t="s">
        <v>14</v>
      </c>
      <c r="N12" s="23" t="s">
        <v>403</v>
      </c>
      <c r="O12" t="s">
        <v>11</v>
      </c>
      <c r="P12" s="24"/>
    </row>
    <row r="13" spans="1:16" x14ac:dyDescent="0.3">
      <c r="E13" t="s">
        <v>20</v>
      </c>
      <c r="F13">
        <f>IF(F12="non",0,IF(F5&lt;=I13,J13,IF(F5&lt;=I14,J13+K14*(F5-I13)/(I14-I13),J14)))</f>
        <v>0</v>
      </c>
      <c r="I13" s="33">
        <v>5</v>
      </c>
      <c r="J13" s="34">
        <v>0.3</v>
      </c>
      <c r="K13" s="35"/>
      <c r="N13" s="23">
        <v>5</v>
      </c>
      <c r="O13">
        <v>12.2</v>
      </c>
      <c r="P13" s="24"/>
    </row>
    <row r="14" spans="1:16" x14ac:dyDescent="0.3">
      <c r="A14" t="s">
        <v>39</v>
      </c>
      <c r="F14">
        <f>F6+F10+F13</f>
        <v>11.6</v>
      </c>
      <c r="G14" t="s">
        <v>12</v>
      </c>
      <c r="I14" s="23">
        <v>15</v>
      </c>
      <c r="J14">
        <v>0.1</v>
      </c>
      <c r="K14" s="24">
        <f>J14-J13</f>
        <v>-0.19999999999999998</v>
      </c>
      <c r="N14" s="23">
        <f>N13*N8</f>
        <v>5.3414634146341466</v>
      </c>
      <c r="O14">
        <v>12.0907</v>
      </c>
      <c r="P14" s="24">
        <f>O14/O13</f>
        <v>0.99104098360655746</v>
      </c>
    </row>
    <row r="15" spans="1:16" x14ac:dyDescent="0.3">
      <c r="I15" s="25">
        <v>25</v>
      </c>
      <c r="J15" s="36">
        <v>0.1</v>
      </c>
      <c r="K15" s="26">
        <f>J15-J14</f>
        <v>0</v>
      </c>
      <c r="N15" s="25"/>
      <c r="O15" s="36"/>
      <c r="P15" s="26">
        <f>1-P14</f>
        <v>8.9590163934425426E-3</v>
      </c>
    </row>
    <row r="24" spans="1:13" x14ac:dyDescent="0.3">
      <c r="A24" t="s">
        <v>23</v>
      </c>
    </row>
    <row r="25" spans="1:13" x14ac:dyDescent="0.3">
      <c r="A25" s="65" t="s">
        <v>24</v>
      </c>
    </row>
    <row r="26" spans="1:13" x14ac:dyDescent="0.3">
      <c r="L26" s="57" t="s">
        <v>405</v>
      </c>
    </row>
    <row r="27" spans="1:13" x14ac:dyDescent="0.3">
      <c r="E27" s="106" t="s">
        <v>42</v>
      </c>
      <c r="F27" s="106"/>
      <c r="G27" s="66">
        <v>45128</v>
      </c>
      <c r="K27" t="s">
        <v>404</v>
      </c>
      <c r="L27">
        <v>1.40276</v>
      </c>
    </row>
    <row r="28" spans="1:13" x14ac:dyDescent="0.3">
      <c r="D28" t="s">
        <v>40</v>
      </c>
      <c r="F28">
        <v>127</v>
      </c>
      <c r="G28" s="67">
        <v>136</v>
      </c>
      <c r="K28" t="s">
        <v>406</v>
      </c>
      <c r="L28">
        <v>1.3219799999999999</v>
      </c>
    </row>
    <row r="29" spans="1:13" x14ac:dyDescent="0.3">
      <c r="D29" t="s">
        <v>41</v>
      </c>
      <c r="F29">
        <v>101.2</v>
      </c>
      <c r="G29" s="67">
        <v>137.1</v>
      </c>
      <c r="K29" s="90" t="s">
        <v>407</v>
      </c>
      <c r="L29" s="90">
        <v>1.2966299999999999</v>
      </c>
      <c r="M29" s="90"/>
    </row>
    <row r="30" spans="1:13" x14ac:dyDescent="0.3">
      <c r="D30" t="s">
        <v>46</v>
      </c>
      <c r="F30">
        <v>100.4</v>
      </c>
      <c r="G30" s="67">
        <v>182.9</v>
      </c>
    </row>
    <row r="31" spans="1:13" x14ac:dyDescent="0.3">
      <c r="D31" t="s">
        <v>43</v>
      </c>
      <c r="G31" s="67">
        <v>14</v>
      </c>
    </row>
    <row r="32" spans="1:13" x14ac:dyDescent="0.3">
      <c r="D32" t="s">
        <v>44</v>
      </c>
      <c r="G32" s="67">
        <v>0</v>
      </c>
    </row>
    <row r="33" spans="1:7" x14ac:dyDescent="0.3">
      <c r="D33" s="57" t="s">
        <v>45</v>
      </c>
      <c r="G33" s="57">
        <f>1.0514*0.995^(G31-1)*(1-G32)*(0.3*G28/F28+0.6*G29/F29+0.1*G30/F30)</f>
        <v>1.2966277661830721</v>
      </c>
    </row>
    <row r="35" spans="1:7" x14ac:dyDescent="0.3">
      <c r="A35" s="57" t="s">
        <v>38</v>
      </c>
      <c r="F35">
        <f>F14*G33</f>
        <v>15.040882087723636</v>
      </c>
      <c r="G35" t="s">
        <v>12</v>
      </c>
    </row>
  </sheetData>
  <mergeCells count="6">
    <mergeCell ref="E27:F27"/>
    <mergeCell ref="N4:P4"/>
    <mergeCell ref="A5:E5"/>
    <mergeCell ref="I2:J2"/>
    <mergeCell ref="I9:J9"/>
    <mergeCell ref="I12:J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C8EF22-B8B3-4F38-AE2D-A6C1D9D69EAF}">
          <x14:formula1>
            <xm:f>liste!$A$1:$A$2</xm:f>
          </x14:formula1>
          <xm:sqref>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A210-92B4-46C2-94FB-2044718B93E1}">
  <dimension ref="A1:K32"/>
  <sheetViews>
    <sheetView topLeftCell="A8" workbookViewId="0">
      <selection activeCell="H24" sqref="H24"/>
    </sheetView>
  </sheetViews>
  <sheetFormatPr baseColWidth="10" defaultRowHeight="14.4" x14ac:dyDescent="0.3"/>
  <cols>
    <col min="8" max="8" width="12" customWidth="1"/>
    <col min="9" max="9" width="12.21875" bestFit="1" customWidth="1"/>
    <col min="10" max="10" width="5" bestFit="1" customWidth="1"/>
    <col min="11" max="11" width="18.109375" bestFit="1" customWidth="1"/>
  </cols>
  <sheetData>
    <row r="1" spans="1:11" x14ac:dyDescent="0.3">
      <c r="H1" s="72" t="s">
        <v>377</v>
      </c>
    </row>
    <row r="2" spans="1:11" x14ac:dyDescent="0.3">
      <c r="I2" s="107" t="s">
        <v>13</v>
      </c>
      <c r="J2" s="109"/>
      <c r="K2" s="31" t="s">
        <v>14</v>
      </c>
    </row>
    <row r="3" spans="1:11" x14ac:dyDescent="0.3">
      <c r="I3" s="23">
        <v>50</v>
      </c>
      <c r="J3" s="24">
        <v>9.5</v>
      </c>
      <c r="K3" s="27"/>
    </row>
    <row r="4" spans="1:11" x14ac:dyDescent="0.3">
      <c r="I4" s="23">
        <v>100</v>
      </c>
      <c r="J4" s="24">
        <v>8.65</v>
      </c>
      <c r="K4" s="27">
        <f>J4-J3</f>
        <v>-0.84999999999999964</v>
      </c>
    </row>
    <row r="5" spans="1:11" x14ac:dyDescent="0.3">
      <c r="A5" s="110" t="s">
        <v>25</v>
      </c>
      <c r="B5" s="110"/>
      <c r="C5" s="110"/>
      <c r="D5" s="110"/>
      <c r="E5" s="110"/>
      <c r="F5" s="67">
        <v>100</v>
      </c>
      <c r="G5" t="s">
        <v>1</v>
      </c>
      <c r="I5" s="23">
        <v>150</v>
      </c>
      <c r="J5" s="24">
        <v>7.8</v>
      </c>
      <c r="K5" s="27">
        <f>J5-J4</f>
        <v>-0.85000000000000053</v>
      </c>
    </row>
    <row r="6" spans="1:11" x14ac:dyDescent="0.3">
      <c r="A6" t="s">
        <v>26</v>
      </c>
      <c r="C6" s="69">
        <v>10.8</v>
      </c>
      <c r="D6" t="s">
        <v>27</v>
      </c>
      <c r="F6" s="37">
        <f>F5*8760*C6/10^6</f>
        <v>9.4608000000000008</v>
      </c>
      <c r="G6" t="s">
        <v>28</v>
      </c>
      <c r="I6" s="23">
        <v>200</v>
      </c>
      <c r="J6" s="24">
        <v>7.3</v>
      </c>
      <c r="K6" s="27">
        <f>J6-J5</f>
        <v>-0.5</v>
      </c>
    </row>
    <row r="7" spans="1:11" x14ac:dyDescent="0.3">
      <c r="F7" s="37"/>
      <c r="I7" s="23">
        <v>250</v>
      </c>
      <c r="J7" s="24">
        <v>6.8</v>
      </c>
      <c r="K7" s="27">
        <f t="shared" ref="K7:K8" si="0">J7-J6</f>
        <v>-0.5</v>
      </c>
    </row>
    <row r="8" spans="1:11" x14ac:dyDescent="0.3">
      <c r="F8" s="37"/>
      <c r="I8" s="23">
        <v>300</v>
      </c>
      <c r="J8" s="24">
        <v>6.6</v>
      </c>
      <c r="K8" s="27">
        <f t="shared" si="0"/>
        <v>-0.20000000000000018</v>
      </c>
    </row>
    <row r="9" spans="1:11" x14ac:dyDescent="0.3">
      <c r="E9" t="s">
        <v>11</v>
      </c>
      <c r="F9">
        <f>IF(F5&lt;I3,J3,IF(F5&lt;I4,J3+K4*(F5-I3)/I3,IF(F5&lt;I5,J4+K5*(F5-I4)/I3,IF(F5&lt;I6,J5+K6*(F5-I5)/I3,IF(F5&lt;I7,J6+K7*(F5-I6)/I3,IF(F5&lt;I8,J7+K8*(F5-I7)/I3,IF(F5&lt;I9,J8+K9*(F5-I8)/I3,J9)))))))</f>
        <v>8.65</v>
      </c>
      <c r="G9" t="s">
        <v>12</v>
      </c>
      <c r="I9" s="25">
        <v>350</v>
      </c>
      <c r="J9" s="26">
        <v>6.4</v>
      </c>
      <c r="K9" s="28">
        <f>J9-J8</f>
        <v>-0.19999999999999929</v>
      </c>
    </row>
    <row r="12" spans="1:11" x14ac:dyDescent="0.3">
      <c r="F12" s="32"/>
    </row>
    <row r="13" spans="1:11" x14ac:dyDescent="0.3">
      <c r="B13" t="s">
        <v>29</v>
      </c>
      <c r="E13" t="s">
        <v>30</v>
      </c>
      <c r="F13" s="68">
        <v>0</v>
      </c>
      <c r="I13" s="29" t="s">
        <v>13</v>
      </c>
      <c r="J13" s="30"/>
      <c r="K13" s="31" t="s">
        <v>14</v>
      </c>
    </row>
    <row r="14" spans="1:11" x14ac:dyDescent="0.3">
      <c r="B14" t="s">
        <v>31</v>
      </c>
      <c r="E14" t="s">
        <v>32</v>
      </c>
      <c r="F14">
        <v>0.5</v>
      </c>
      <c r="G14" t="s">
        <v>12</v>
      </c>
      <c r="I14" s="33">
        <v>50</v>
      </c>
      <c r="J14" s="34">
        <v>3</v>
      </c>
      <c r="K14" s="35"/>
    </row>
    <row r="15" spans="1:11" x14ac:dyDescent="0.3">
      <c r="I15" s="23">
        <v>350</v>
      </c>
      <c r="J15">
        <v>2</v>
      </c>
      <c r="K15" s="24">
        <f>J15-J14</f>
        <v>-1</v>
      </c>
    </row>
    <row r="16" spans="1:11" x14ac:dyDescent="0.3">
      <c r="A16" t="s">
        <v>33</v>
      </c>
      <c r="E16" t="s">
        <v>34</v>
      </c>
      <c r="F16" s="68">
        <v>1</v>
      </c>
      <c r="I16" s="25"/>
      <c r="J16" s="36"/>
      <c r="K16" s="26"/>
    </row>
    <row r="17" spans="1:7" x14ac:dyDescent="0.3">
      <c r="E17" t="s">
        <v>35</v>
      </c>
      <c r="F17">
        <f>IF(F5&lt;=I14,J14,IF(F5&lt;=I15,J14+K15*(F5-I14)/(I15-I14),J15))</f>
        <v>2.8333333333333335</v>
      </c>
    </row>
    <row r="19" spans="1:7" x14ac:dyDescent="0.3">
      <c r="A19" t="s">
        <v>37</v>
      </c>
      <c r="F19" s="57">
        <f>F9+F13*F14+F16*F17</f>
        <v>11.483333333333334</v>
      </c>
      <c r="G19" s="57" t="s">
        <v>12</v>
      </c>
    </row>
    <row r="21" spans="1:7" x14ac:dyDescent="0.3">
      <c r="A21" t="s">
        <v>36</v>
      </c>
      <c r="F21" s="67">
        <v>1.109</v>
      </c>
    </row>
    <row r="22" spans="1:7" x14ac:dyDescent="0.3">
      <c r="A22" t="s">
        <v>38</v>
      </c>
      <c r="F22">
        <f>ROUND(F19*F21,3)</f>
        <v>12.734999999999999</v>
      </c>
      <c r="G22" t="s">
        <v>12</v>
      </c>
    </row>
    <row r="25" spans="1:7" x14ac:dyDescent="0.3">
      <c r="B25" t="s">
        <v>47</v>
      </c>
    </row>
    <row r="26" spans="1:7" x14ac:dyDescent="0.3">
      <c r="D26" s="106" t="s">
        <v>48</v>
      </c>
      <c r="E26" s="106"/>
      <c r="F26" s="66">
        <v>44094</v>
      </c>
    </row>
    <row r="27" spans="1:7" x14ac:dyDescent="0.3">
      <c r="C27" t="s">
        <v>40</v>
      </c>
      <c r="E27" s="37">
        <v>107.7</v>
      </c>
      <c r="F27" s="67">
        <v>125.3</v>
      </c>
    </row>
    <row r="28" spans="1:7" x14ac:dyDescent="0.3">
      <c r="C28" t="s">
        <v>41</v>
      </c>
      <c r="E28" s="37">
        <f>ROUND(105.2/1.0629,1)</f>
        <v>99</v>
      </c>
      <c r="F28" s="67">
        <v>104.4</v>
      </c>
    </row>
    <row r="29" spans="1:7" x14ac:dyDescent="0.3">
      <c r="C29" s="57" t="s">
        <v>45</v>
      </c>
      <c r="F29" s="91">
        <f>ROUND(0.5*F28/E28+0.5*F27/E27,4)</f>
        <v>1.109</v>
      </c>
    </row>
    <row r="30" spans="1:7" x14ac:dyDescent="0.3">
      <c r="C30" t="s">
        <v>49</v>
      </c>
      <c r="F30" s="39">
        <f>-'2023'!G33+'2011'!F29</f>
        <v>-0.18762776618307209</v>
      </c>
    </row>
    <row r="32" spans="1:7" x14ac:dyDescent="0.3">
      <c r="A32" s="57" t="s">
        <v>50</v>
      </c>
      <c r="F32" s="57">
        <f>F29*F19</f>
        <v>12.735016666666668</v>
      </c>
      <c r="G32" t="s">
        <v>12</v>
      </c>
    </row>
  </sheetData>
  <mergeCells count="3">
    <mergeCell ref="I2:J2"/>
    <mergeCell ref="A5:E5"/>
    <mergeCell ref="D26:E2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888ADC-9A2E-4F2E-BAA9-D4D3852BAF6B}">
          <x14:formula1>
            <xm:f>liste!$A$1:$A$2</xm:f>
          </x14:formula1>
          <xm:sqref>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3B95-70A8-4CCB-ACF9-464A25FD9233}">
  <dimension ref="A1:K36"/>
  <sheetViews>
    <sheetView workbookViewId="0">
      <selection activeCell="F6" sqref="F6"/>
    </sheetView>
  </sheetViews>
  <sheetFormatPr baseColWidth="10" defaultRowHeight="14.4" x14ac:dyDescent="0.3"/>
  <cols>
    <col min="9" max="10" width="0" hidden="1" customWidth="1"/>
    <col min="11" max="11" width="18.109375" bestFit="1" customWidth="1"/>
  </cols>
  <sheetData>
    <row r="1" spans="1:11" x14ac:dyDescent="0.3">
      <c r="H1" s="72" t="s">
        <v>377</v>
      </c>
    </row>
    <row r="2" spans="1:11" x14ac:dyDescent="0.3">
      <c r="I2" s="107" t="s">
        <v>13</v>
      </c>
      <c r="J2" s="109"/>
      <c r="K2" s="31" t="s">
        <v>14</v>
      </c>
    </row>
    <row r="3" spans="1:11" x14ac:dyDescent="0.3">
      <c r="I3" s="23">
        <v>50</v>
      </c>
      <c r="J3" s="24">
        <v>12.2</v>
      </c>
      <c r="K3" s="27"/>
    </row>
    <row r="4" spans="1:11" x14ac:dyDescent="0.3">
      <c r="I4" s="23">
        <v>100</v>
      </c>
      <c r="J4" s="24">
        <v>10.8</v>
      </c>
      <c r="K4" s="27">
        <f>J4-J3</f>
        <v>-1.3999999999999986</v>
      </c>
    </row>
    <row r="5" spans="1:11" x14ac:dyDescent="0.3">
      <c r="A5" s="110" t="s">
        <v>25</v>
      </c>
      <c r="B5" s="110"/>
      <c r="C5" s="110"/>
      <c r="D5" s="110"/>
      <c r="E5" s="110"/>
      <c r="F5" s="67">
        <v>106</v>
      </c>
      <c r="G5" t="s">
        <v>1</v>
      </c>
      <c r="I5" s="23">
        <v>150</v>
      </c>
      <c r="J5" s="24">
        <v>10</v>
      </c>
      <c r="K5" s="27">
        <f>J5-J4</f>
        <v>-0.80000000000000071</v>
      </c>
    </row>
    <row r="6" spans="1:11" x14ac:dyDescent="0.3">
      <c r="A6" t="s">
        <v>26</v>
      </c>
      <c r="C6" s="69">
        <v>10.8</v>
      </c>
      <c r="D6" t="s">
        <v>27</v>
      </c>
      <c r="F6" s="37">
        <f>F5*8760*C6/10^6</f>
        <v>10.028447999999999</v>
      </c>
      <c r="G6" t="s">
        <v>28</v>
      </c>
      <c r="I6" s="23">
        <v>200</v>
      </c>
      <c r="J6" s="24">
        <v>9.4</v>
      </c>
      <c r="K6" s="27">
        <f>J6-J5</f>
        <v>-0.59999999999999964</v>
      </c>
    </row>
    <row r="7" spans="1:11" x14ac:dyDescent="0.3">
      <c r="F7" s="37"/>
      <c r="I7" s="23">
        <v>250</v>
      </c>
      <c r="J7" s="24">
        <v>9</v>
      </c>
      <c r="K7" s="27">
        <f t="shared" ref="K7:K8" si="0">J7-J6</f>
        <v>-0.40000000000000036</v>
      </c>
    </row>
    <row r="8" spans="1:11" x14ac:dyDescent="0.3">
      <c r="F8" s="37"/>
      <c r="I8" s="23">
        <v>300</v>
      </c>
      <c r="J8" s="24">
        <v>8.6</v>
      </c>
      <c r="K8" s="27">
        <f t="shared" si="0"/>
        <v>-0.40000000000000036</v>
      </c>
    </row>
    <row r="9" spans="1:11" x14ac:dyDescent="0.3">
      <c r="E9" t="s">
        <v>11</v>
      </c>
      <c r="F9">
        <f>IF(F5&lt;I3,J3,IF(F5&lt;I4,J3+K4*(F5-I3)/I3,IF(F5&lt;I5,J4+K5*(F5-I4)/I3,IF(F5&lt;I6,J5+K6*(F5-I5)/I3,IF(F5&lt;I7,J6+K7*(F5-I6)/I3,IF(F5&lt;I8,J7+K8*(F5-I7)/I3,J8))))))</f>
        <v>10.704000000000001</v>
      </c>
      <c r="G9" t="s">
        <v>12</v>
      </c>
      <c r="I9" s="25"/>
      <c r="J9" s="26"/>
      <c r="K9" s="28"/>
    </row>
    <row r="10" spans="1:11" x14ac:dyDescent="0.3">
      <c r="I10" s="29" t="s">
        <v>13</v>
      </c>
      <c r="J10" s="30"/>
      <c r="K10" s="31" t="s">
        <v>14</v>
      </c>
    </row>
    <row r="11" spans="1:11" x14ac:dyDescent="0.3">
      <c r="A11" t="s">
        <v>16</v>
      </c>
      <c r="E11" t="s">
        <v>15</v>
      </c>
      <c r="F11" s="68">
        <v>0.2</v>
      </c>
      <c r="I11" s="33">
        <v>100</v>
      </c>
      <c r="J11" s="34">
        <v>2</v>
      </c>
      <c r="K11" s="35"/>
    </row>
    <row r="12" spans="1:11" x14ac:dyDescent="0.3">
      <c r="B12" t="s">
        <v>17</v>
      </c>
      <c r="E12" t="s">
        <v>18</v>
      </c>
      <c r="F12">
        <f>IF(F5&lt;=I11,J11,IF(F5&lt;=I12,J11+K12*(F5-I11)/(I12-I11),J12))</f>
        <v>1.94</v>
      </c>
      <c r="G12" t="s">
        <v>12</v>
      </c>
      <c r="I12" s="23">
        <v>300</v>
      </c>
      <c r="J12">
        <v>0</v>
      </c>
      <c r="K12" s="24">
        <f>J12-J11</f>
        <v>-2</v>
      </c>
    </row>
    <row r="13" spans="1:11" x14ac:dyDescent="0.3">
      <c r="F13" s="32"/>
      <c r="I13" s="25"/>
      <c r="J13" s="36"/>
      <c r="K13" s="26"/>
    </row>
    <row r="14" spans="1:11" x14ac:dyDescent="0.3">
      <c r="A14" t="s">
        <v>19</v>
      </c>
      <c r="F14" s="67" t="s">
        <v>22</v>
      </c>
      <c r="I14" s="29" t="s">
        <v>13</v>
      </c>
      <c r="J14" s="30"/>
      <c r="K14" s="31" t="s">
        <v>14</v>
      </c>
    </row>
    <row r="15" spans="1:11" x14ac:dyDescent="0.3">
      <c r="E15" t="s">
        <v>20</v>
      </c>
      <c r="F15">
        <f>IF(F14="non",0,IF(F7&lt;=I15,J15,IF(F7&lt;=I16,J15+K16*(F7-I15)/(I16-I15),J16)))</f>
        <v>0</v>
      </c>
      <c r="G15" t="s">
        <v>12</v>
      </c>
      <c r="I15" s="33">
        <v>50</v>
      </c>
      <c r="J15" s="34">
        <v>0.3</v>
      </c>
      <c r="K15" s="35"/>
    </row>
    <row r="16" spans="1:11" x14ac:dyDescent="0.3">
      <c r="A16" t="s">
        <v>51</v>
      </c>
      <c r="F16" s="67" t="s">
        <v>21</v>
      </c>
      <c r="I16" s="23">
        <v>150</v>
      </c>
      <c r="J16">
        <v>0.1</v>
      </c>
      <c r="K16" s="24">
        <f>J16-J15</f>
        <v>-0.19999999999999998</v>
      </c>
    </row>
    <row r="17" spans="1:11" x14ac:dyDescent="0.3">
      <c r="E17" t="s">
        <v>52</v>
      </c>
      <c r="F17">
        <f>IF(F16="non",0,-0.5)</f>
        <v>-0.5</v>
      </c>
      <c r="G17" t="s">
        <v>12</v>
      </c>
      <c r="I17" s="25">
        <v>300</v>
      </c>
      <c r="J17" s="36">
        <v>0.1</v>
      </c>
      <c r="K17" s="36"/>
    </row>
    <row r="19" spans="1:11" x14ac:dyDescent="0.3">
      <c r="A19" t="s">
        <v>53</v>
      </c>
      <c r="F19">
        <f>F9+F17+F15+F11*F12</f>
        <v>10.592000000000001</v>
      </c>
      <c r="G19" t="s">
        <v>12</v>
      </c>
    </row>
    <row r="21" spans="1:11" x14ac:dyDescent="0.3">
      <c r="A21" t="s">
        <v>36</v>
      </c>
      <c r="F21" s="67">
        <v>0.95</v>
      </c>
    </row>
    <row r="22" spans="1:11" x14ac:dyDescent="0.3">
      <c r="A22" t="s">
        <v>38</v>
      </c>
      <c r="F22">
        <f>ROUND(F19*F21,3)</f>
        <v>10.061999999999999</v>
      </c>
      <c r="G22" t="s">
        <v>12</v>
      </c>
    </row>
    <row r="27" spans="1:11" x14ac:dyDescent="0.3">
      <c r="A27" s="65" t="s">
        <v>24</v>
      </c>
    </row>
    <row r="28" spans="1:11" x14ac:dyDescent="0.3">
      <c r="C28" t="s">
        <v>54</v>
      </c>
    </row>
    <row r="29" spans="1:11" x14ac:dyDescent="0.3">
      <c r="C29" t="s">
        <v>43</v>
      </c>
      <c r="F29" s="67">
        <v>12</v>
      </c>
    </row>
    <row r="30" spans="1:11" x14ac:dyDescent="0.3">
      <c r="C30" t="s">
        <v>44</v>
      </c>
      <c r="F30" s="67">
        <v>0</v>
      </c>
    </row>
    <row r="31" spans="1:11" x14ac:dyDescent="0.3">
      <c r="C31" s="57" t="s">
        <v>45</v>
      </c>
      <c r="F31" s="57">
        <f>0.995^(F29-1)*(1-F30)</f>
        <v>0.94635457981344306</v>
      </c>
    </row>
    <row r="32" spans="1:11" x14ac:dyDescent="0.3">
      <c r="D32" s="106"/>
      <c r="E32" s="106"/>
      <c r="F32" s="38"/>
    </row>
    <row r="33" spans="1:7" x14ac:dyDescent="0.3">
      <c r="A33" t="s">
        <v>50</v>
      </c>
      <c r="E33" s="37"/>
      <c r="F33">
        <f>F19*F31</f>
        <v>10.02378770938399</v>
      </c>
      <c r="G33" t="s">
        <v>12</v>
      </c>
    </row>
    <row r="34" spans="1:7" x14ac:dyDescent="0.3">
      <c r="D34" s="37"/>
    </row>
    <row r="36" spans="1:7" x14ac:dyDescent="0.3">
      <c r="F36" s="39"/>
    </row>
  </sheetData>
  <mergeCells count="3">
    <mergeCell ref="I2:J2"/>
    <mergeCell ref="A5:E5"/>
    <mergeCell ref="D32:E3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B0C26F-D418-4280-8AD6-8C81244AFE7F}">
          <x14:formula1>
            <xm:f>liste!$A$1:$A$2</xm:f>
          </x14:formula1>
          <xm:sqref>F14 F16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D108-8277-4C92-A2CB-AAD632F37816}">
  <dimension ref="A1:K36"/>
  <sheetViews>
    <sheetView workbookViewId="0">
      <selection activeCell="A16" sqref="A16"/>
    </sheetView>
  </sheetViews>
  <sheetFormatPr baseColWidth="10" defaultRowHeight="14.4" x14ac:dyDescent="0.3"/>
  <cols>
    <col min="9" max="9" width="12.21875" bestFit="1" customWidth="1"/>
    <col min="10" max="10" width="5" bestFit="1" customWidth="1"/>
    <col min="11" max="11" width="18.109375" bestFit="1" customWidth="1"/>
  </cols>
  <sheetData>
    <row r="1" spans="1:11" x14ac:dyDescent="0.3">
      <c r="H1" s="72" t="s">
        <v>377</v>
      </c>
    </row>
    <row r="2" spans="1:11" x14ac:dyDescent="0.3">
      <c r="I2" s="107" t="s">
        <v>13</v>
      </c>
      <c r="J2" s="109"/>
      <c r="K2" s="31" t="s">
        <v>14</v>
      </c>
    </row>
    <row r="3" spans="1:11" x14ac:dyDescent="0.3">
      <c r="I3" s="23">
        <v>5</v>
      </c>
      <c r="J3" s="24">
        <v>12.2</v>
      </c>
      <c r="K3" s="27"/>
    </row>
    <row r="4" spans="1:11" x14ac:dyDescent="0.3">
      <c r="I4" s="23">
        <v>10</v>
      </c>
      <c r="J4" s="24">
        <v>10.6</v>
      </c>
      <c r="K4" s="27">
        <f>J4-J3</f>
        <v>-1.5999999999999996</v>
      </c>
    </row>
    <row r="5" spans="1:11" x14ac:dyDescent="0.3">
      <c r="A5" s="110" t="s">
        <v>57</v>
      </c>
      <c r="B5" s="110"/>
      <c r="C5" s="110"/>
      <c r="D5" s="110"/>
      <c r="E5" s="110"/>
      <c r="F5" s="67">
        <v>20</v>
      </c>
      <c r="G5" t="s">
        <v>28</v>
      </c>
      <c r="I5" s="23">
        <v>15</v>
      </c>
      <c r="J5" s="24">
        <v>9.8000000000000007</v>
      </c>
      <c r="K5" s="27">
        <f>J5-J4</f>
        <v>-0.79999999999999893</v>
      </c>
    </row>
    <row r="6" spans="1:11" x14ac:dyDescent="0.3">
      <c r="C6" s="24"/>
      <c r="F6" s="37"/>
      <c r="I6" s="23">
        <v>20</v>
      </c>
      <c r="J6" s="24">
        <v>9.1999999999999993</v>
      </c>
      <c r="K6" s="27">
        <f>J6-J5</f>
        <v>-0.60000000000000142</v>
      </c>
    </row>
    <row r="7" spans="1:11" x14ac:dyDescent="0.3">
      <c r="F7" s="37"/>
      <c r="I7" s="23">
        <v>25</v>
      </c>
      <c r="J7" s="24">
        <v>8.8000000000000007</v>
      </c>
      <c r="K7" s="27">
        <f t="shared" ref="K7" si="0">J7-J6</f>
        <v>-0.39999999999999858</v>
      </c>
    </row>
    <row r="8" spans="1:11" x14ac:dyDescent="0.3">
      <c r="F8" s="37"/>
      <c r="I8" s="23"/>
      <c r="J8" s="24"/>
      <c r="K8" s="27"/>
    </row>
    <row r="9" spans="1:11" x14ac:dyDescent="0.3">
      <c r="E9" t="s">
        <v>11</v>
      </c>
      <c r="F9">
        <f>IF(F5&lt;I3,J3,IF(F5&lt;I4,J3+K4*(F5-I3)/I3,IF(F5&lt;I5,J4+K5*(F5-I4)/I3,IF(F5&lt;I6,J5+K6*(F5-I5)/I3,IF(F5&lt;I7,J6+K7*(F5-I6)/I3,J7)))))</f>
        <v>9.1999999999999993</v>
      </c>
      <c r="G9" t="s">
        <v>12</v>
      </c>
      <c r="I9" s="25"/>
      <c r="J9" s="26"/>
      <c r="K9" s="28"/>
    </row>
    <row r="10" spans="1:11" x14ac:dyDescent="0.3">
      <c r="I10" s="29" t="s">
        <v>13</v>
      </c>
      <c r="J10" s="30"/>
      <c r="K10" s="31" t="s">
        <v>14</v>
      </c>
    </row>
    <row r="11" spans="1:11" x14ac:dyDescent="0.3">
      <c r="A11" t="s">
        <v>16</v>
      </c>
      <c r="E11" t="s">
        <v>15</v>
      </c>
      <c r="F11" s="68">
        <v>0.2</v>
      </c>
      <c r="I11" s="33">
        <v>10</v>
      </c>
      <c r="J11" s="34">
        <v>2</v>
      </c>
      <c r="K11" s="35"/>
    </row>
    <row r="12" spans="1:11" x14ac:dyDescent="0.3">
      <c r="B12" t="s">
        <v>17</v>
      </c>
      <c r="E12" t="s">
        <v>18</v>
      </c>
      <c r="F12">
        <f>IF(F5&lt;=I11,J11,IF(F5&lt;=I12,J11+K12*(F5-I11)/(I12-I11),J12))</f>
        <v>0.66666666666666674</v>
      </c>
      <c r="G12" t="s">
        <v>12</v>
      </c>
      <c r="I12" s="23">
        <v>25</v>
      </c>
      <c r="J12">
        <v>0</v>
      </c>
      <c r="K12" s="24">
        <f>J12-J11</f>
        <v>-2</v>
      </c>
    </row>
    <row r="13" spans="1:11" x14ac:dyDescent="0.3">
      <c r="F13" s="32"/>
      <c r="I13" s="25"/>
      <c r="J13" s="36"/>
      <c r="K13" s="26"/>
    </row>
    <row r="14" spans="1:11" x14ac:dyDescent="0.3">
      <c r="A14" t="s">
        <v>19</v>
      </c>
      <c r="F14" s="67" t="s">
        <v>22</v>
      </c>
      <c r="I14" s="29" t="s">
        <v>13</v>
      </c>
      <c r="J14" s="30"/>
      <c r="K14" s="31" t="s">
        <v>14</v>
      </c>
    </row>
    <row r="15" spans="1:11" x14ac:dyDescent="0.3">
      <c r="E15" t="s">
        <v>20</v>
      </c>
      <c r="F15">
        <f>IF(F14="non",0,IF(F7&lt;=I15,J15,IF(F7&lt;=I16,J15+K16*(F7-I15)/(I16-I15),J16)))</f>
        <v>0</v>
      </c>
      <c r="G15" t="s">
        <v>12</v>
      </c>
      <c r="I15" s="33">
        <v>50</v>
      </c>
      <c r="J15" s="34">
        <v>0.3</v>
      </c>
      <c r="K15" s="35"/>
    </row>
    <row r="16" spans="1:11" x14ac:dyDescent="0.3">
      <c r="A16" t="s">
        <v>51</v>
      </c>
      <c r="F16" s="67" t="s">
        <v>21</v>
      </c>
      <c r="I16" s="23">
        <v>150</v>
      </c>
      <c r="J16">
        <v>0.1</v>
      </c>
      <c r="K16" s="24">
        <f>J16-J15</f>
        <v>-0.19999999999999998</v>
      </c>
    </row>
    <row r="17" spans="1:11" x14ac:dyDescent="0.3">
      <c r="E17" t="s">
        <v>52</v>
      </c>
      <c r="F17">
        <f>IF(F16="non",0,-0.5)</f>
        <v>-0.5</v>
      </c>
      <c r="G17" t="s">
        <v>12</v>
      </c>
      <c r="I17" s="25">
        <v>300</v>
      </c>
      <c r="J17" s="36">
        <v>0.1</v>
      </c>
      <c r="K17" s="36"/>
    </row>
    <row r="19" spans="1:11" x14ac:dyDescent="0.3">
      <c r="A19" t="s">
        <v>53</v>
      </c>
      <c r="F19">
        <f>F9+F17+F15+F11*F12</f>
        <v>8.8333333333333321</v>
      </c>
      <c r="G19" t="s">
        <v>12</v>
      </c>
    </row>
    <row r="21" spans="1:11" x14ac:dyDescent="0.3">
      <c r="A21" t="s">
        <v>36</v>
      </c>
      <c r="F21" s="67">
        <v>0.95</v>
      </c>
    </row>
    <row r="22" spans="1:11" x14ac:dyDescent="0.3">
      <c r="A22" t="s">
        <v>38</v>
      </c>
      <c r="F22">
        <f>ROUND(F19*F21,3)</f>
        <v>8.3919999999999995</v>
      </c>
      <c r="G22" t="s">
        <v>12</v>
      </c>
    </row>
    <row r="27" spans="1:11" x14ac:dyDescent="0.3">
      <c r="A27" s="65" t="s">
        <v>24</v>
      </c>
    </row>
    <row r="28" spans="1:11" x14ac:dyDescent="0.3">
      <c r="C28" t="s">
        <v>54</v>
      </c>
    </row>
    <row r="29" spans="1:11" x14ac:dyDescent="0.3">
      <c r="C29" t="s">
        <v>43</v>
      </c>
      <c r="F29" s="67">
        <v>12</v>
      </c>
    </row>
    <row r="30" spans="1:11" x14ac:dyDescent="0.3">
      <c r="C30" t="s">
        <v>44</v>
      </c>
      <c r="F30" s="67">
        <v>0</v>
      </c>
    </row>
    <row r="31" spans="1:11" x14ac:dyDescent="0.3">
      <c r="C31" s="57" t="s">
        <v>45</v>
      </c>
      <c r="F31" s="57">
        <f>0.995^(F29-1)*(1-F30)</f>
        <v>0.94635457981344306</v>
      </c>
    </row>
    <row r="32" spans="1:11" x14ac:dyDescent="0.3">
      <c r="D32" s="106"/>
      <c r="E32" s="106"/>
      <c r="F32" s="38"/>
    </row>
    <row r="33" spans="1:7" x14ac:dyDescent="0.3">
      <c r="A33" s="57" t="s">
        <v>50</v>
      </c>
      <c r="E33" s="37"/>
      <c r="F33" s="57">
        <f>F19*F31</f>
        <v>8.3594654550187464</v>
      </c>
      <c r="G33" t="s">
        <v>12</v>
      </c>
    </row>
    <row r="34" spans="1:7" x14ac:dyDescent="0.3">
      <c r="D34" s="37"/>
    </row>
    <row r="36" spans="1:7" x14ac:dyDescent="0.3">
      <c r="F36" s="39"/>
    </row>
  </sheetData>
  <mergeCells count="3">
    <mergeCell ref="I2:J2"/>
    <mergeCell ref="A5:E5"/>
    <mergeCell ref="D32:E3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EF37D-2F40-420A-8DF6-A14FD72676C4}">
          <x14:formula1>
            <xm:f>liste!$A$1:$A$2</xm:f>
          </x14:formula1>
          <xm:sqref>F14 F16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B23B-176A-483F-9EF9-4686BD6AC1D4}">
  <dimension ref="A1:M26"/>
  <sheetViews>
    <sheetView workbookViewId="0">
      <selection activeCell="C10" sqref="C10"/>
    </sheetView>
  </sheetViews>
  <sheetFormatPr baseColWidth="10" defaultRowHeight="14.4" x14ac:dyDescent="0.3"/>
  <cols>
    <col min="7" max="7" width="13.5546875" bestFit="1" customWidth="1"/>
  </cols>
  <sheetData>
    <row r="1" spans="1:9" x14ac:dyDescent="0.3">
      <c r="A1" s="58" t="s">
        <v>60</v>
      </c>
      <c r="I1" s="72" t="s">
        <v>377</v>
      </c>
    </row>
    <row r="7" spans="1:9" x14ac:dyDescent="0.3">
      <c r="A7" t="s">
        <v>61</v>
      </c>
      <c r="D7" s="33" t="s">
        <v>62</v>
      </c>
      <c r="E7" s="70">
        <v>125.3</v>
      </c>
    </row>
    <row r="8" spans="1:9" x14ac:dyDescent="0.3">
      <c r="D8" s="25" t="s">
        <v>63</v>
      </c>
      <c r="E8" s="71">
        <v>104.4</v>
      </c>
      <c r="F8" s="47" t="s">
        <v>65</v>
      </c>
    </row>
    <row r="9" spans="1:9" x14ac:dyDescent="0.3">
      <c r="A9" t="s">
        <v>64</v>
      </c>
      <c r="C9" s="66">
        <v>45231</v>
      </c>
      <c r="D9" s="33" t="s">
        <v>69</v>
      </c>
      <c r="E9" s="70">
        <v>136.80000000000001</v>
      </c>
      <c r="G9" s="36" t="s">
        <v>375</v>
      </c>
      <c r="H9" s="59">
        <f>C9</f>
        <v>45231</v>
      </c>
    </row>
    <row r="10" spans="1:9" x14ac:dyDescent="0.3">
      <c r="D10" s="25" t="s">
        <v>68</v>
      </c>
      <c r="E10" s="71">
        <v>136</v>
      </c>
      <c r="F10" s="47" t="s">
        <v>65</v>
      </c>
      <c r="H10" s="58">
        <f>0.3+0.3*E9/E7+0.4*E10/E8</f>
        <v>1.1486067155302371</v>
      </c>
    </row>
    <row r="11" spans="1:9" s="60" customFormat="1" ht="15" thickBot="1" x14ac:dyDescent="0.35"/>
    <row r="12" spans="1:9" ht="15" thickTop="1" x14ac:dyDescent="0.3"/>
    <row r="13" spans="1:9" x14ac:dyDescent="0.3">
      <c r="A13" s="58" t="s">
        <v>66</v>
      </c>
    </row>
    <row r="18" spans="1:13" x14ac:dyDescent="0.3">
      <c r="J18" t="s">
        <v>379</v>
      </c>
    </row>
    <row r="19" spans="1:13" x14ac:dyDescent="0.3">
      <c r="J19">
        <f>H25/H10</f>
        <v>1.1233014137466741</v>
      </c>
    </row>
    <row r="21" spans="1:13" x14ac:dyDescent="0.3">
      <c r="A21" t="s">
        <v>61</v>
      </c>
      <c r="D21" s="33" t="s">
        <v>62</v>
      </c>
      <c r="E21" s="70">
        <v>125.3</v>
      </c>
    </row>
    <row r="22" spans="1:13" x14ac:dyDescent="0.3">
      <c r="D22" s="23" t="s">
        <v>63</v>
      </c>
      <c r="E22" s="69">
        <v>104.4</v>
      </c>
      <c r="F22" s="47" t="s">
        <v>65</v>
      </c>
    </row>
    <row r="23" spans="1:13" x14ac:dyDescent="0.3">
      <c r="D23" s="63" t="s">
        <v>67</v>
      </c>
      <c r="E23" s="71">
        <v>106.9</v>
      </c>
      <c r="F23" s="112" t="s">
        <v>374</v>
      </c>
      <c r="G23" s="113"/>
      <c r="H23" s="113"/>
      <c r="I23" s="113"/>
      <c r="J23" s="113"/>
      <c r="K23" s="61" t="s">
        <v>372</v>
      </c>
      <c r="L23" s="64" t="s">
        <v>373</v>
      </c>
      <c r="M23" s="62"/>
    </row>
    <row r="24" spans="1:13" x14ac:dyDescent="0.3">
      <c r="A24" t="s">
        <v>64</v>
      </c>
      <c r="C24" s="66">
        <v>45138</v>
      </c>
      <c r="D24" s="33" t="s">
        <v>69</v>
      </c>
      <c r="E24" s="70">
        <v>134.6</v>
      </c>
      <c r="G24" s="36" t="s">
        <v>375</v>
      </c>
      <c r="H24" s="59">
        <f>C24</f>
        <v>45138</v>
      </c>
    </row>
    <row r="25" spans="1:13" x14ac:dyDescent="0.3">
      <c r="D25" s="23" t="s">
        <v>68</v>
      </c>
      <c r="E25" s="69">
        <v>145</v>
      </c>
      <c r="F25" s="47" t="s">
        <v>65</v>
      </c>
      <c r="H25" s="58">
        <f>0.3+0.2*E24/E21+0.4*E25/E22+0.1*E26/E23</f>
        <v>1.2902315473940393</v>
      </c>
    </row>
    <row r="26" spans="1:13" x14ac:dyDescent="0.3">
      <c r="D26" s="25" t="s">
        <v>70</v>
      </c>
      <c r="E26" s="71">
        <f>235</f>
        <v>235</v>
      </c>
    </row>
  </sheetData>
  <mergeCells count="1">
    <mergeCell ref="F23:J23"/>
  </mergeCells>
  <hyperlinks>
    <hyperlink ref="K23" r:id="rId1" xr:uid="{7A0443B0-5EDC-4166-9398-EFE654F59EA5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BC98-8D00-46E4-ADD7-E0D16DACC1A5}">
  <dimension ref="A1:AB177"/>
  <sheetViews>
    <sheetView workbookViewId="0"/>
  </sheetViews>
  <sheetFormatPr baseColWidth="10" defaultColWidth="8.88671875" defaultRowHeight="14.4" x14ac:dyDescent="0.3"/>
  <cols>
    <col min="1" max="1" width="17.5546875" style="50" customWidth="1"/>
    <col min="2" max="28" width="35.109375" style="50" customWidth="1"/>
    <col min="29" max="16384" width="8.88671875" style="50"/>
  </cols>
  <sheetData>
    <row r="1" spans="1:28" ht="75" customHeight="1" x14ac:dyDescent="0.3">
      <c r="A1" s="48" t="s">
        <v>71</v>
      </c>
      <c r="B1" s="49" t="s">
        <v>72</v>
      </c>
      <c r="C1" s="49" t="s">
        <v>72</v>
      </c>
      <c r="D1" s="49" t="s">
        <v>72</v>
      </c>
      <c r="E1" s="49" t="s">
        <v>72</v>
      </c>
      <c r="F1" s="49" t="s">
        <v>72</v>
      </c>
      <c r="G1" s="49" t="s">
        <v>72</v>
      </c>
      <c r="H1" s="49" t="s">
        <v>72</v>
      </c>
      <c r="I1" s="49" t="s">
        <v>72</v>
      </c>
      <c r="J1" s="49" t="s">
        <v>72</v>
      </c>
      <c r="K1" s="49" t="s">
        <v>72</v>
      </c>
      <c r="L1" s="49" t="s">
        <v>72</v>
      </c>
      <c r="M1" s="49" t="s">
        <v>72</v>
      </c>
      <c r="N1" s="49" t="s">
        <v>72</v>
      </c>
      <c r="O1" s="49" t="s">
        <v>72</v>
      </c>
      <c r="P1" s="49" t="s">
        <v>72</v>
      </c>
      <c r="Q1" s="49" t="s">
        <v>72</v>
      </c>
      <c r="R1" s="49" t="s">
        <v>72</v>
      </c>
      <c r="S1" s="49" t="s">
        <v>72</v>
      </c>
      <c r="T1" s="49" t="s">
        <v>72</v>
      </c>
      <c r="U1" s="49" t="s">
        <v>72</v>
      </c>
      <c r="V1" s="49" t="s">
        <v>72</v>
      </c>
      <c r="W1" s="49" t="s">
        <v>72</v>
      </c>
      <c r="X1" s="49" t="s">
        <v>72</v>
      </c>
      <c r="Y1" s="49" t="s">
        <v>72</v>
      </c>
      <c r="Z1" s="49" t="s">
        <v>72</v>
      </c>
      <c r="AA1" s="49" t="s">
        <v>72</v>
      </c>
      <c r="AB1" s="49" t="s">
        <v>72</v>
      </c>
    </row>
    <row r="2" spans="1:28" x14ac:dyDescent="0.3">
      <c r="A2" s="48" t="s">
        <v>73</v>
      </c>
      <c r="B2" s="49" t="s">
        <v>74</v>
      </c>
      <c r="C2" s="49" t="s">
        <v>74</v>
      </c>
      <c r="D2" s="49" t="s">
        <v>74</v>
      </c>
      <c r="E2" s="49" t="s">
        <v>74</v>
      </c>
      <c r="F2" s="49" t="s">
        <v>74</v>
      </c>
      <c r="G2" s="49" t="s">
        <v>74</v>
      </c>
      <c r="H2" s="49" t="s">
        <v>74</v>
      </c>
      <c r="I2" s="49" t="s">
        <v>74</v>
      </c>
      <c r="J2" s="49" t="s">
        <v>74</v>
      </c>
      <c r="K2" s="49" t="s">
        <v>74</v>
      </c>
      <c r="L2" s="49" t="s">
        <v>74</v>
      </c>
      <c r="M2" s="49" t="s">
        <v>74</v>
      </c>
      <c r="N2" s="49" t="s">
        <v>74</v>
      </c>
      <c r="O2" s="49" t="s">
        <v>74</v>
      </c>
      <c r="P2" s="49" t="s">
        <v>74</v>
      </c>
      <c r="Q2" s="49" t="s">
        <v>74</v>
      </c>
      <c r="R2" s="49" t="s">
        <v>74</v>
      </c>
      <c r="S2" s="49" t="s">
        <v>74</v>
      </c>
      <c r="T2" s="49" t="s">
        <v>74</v>
      </c>
      <c r="U2" s="49" t="s">
        <v>74</v>
      </c>
      <c r="V2" s="49" t="s">
        <v>74</v>
      </c>
      <c r="W2" s="49" t="s">
        <v>74</v>
      </c>
      <c r="X2" s="49" t="s">
        <v>74</v>
      </c>
      <c r="Y2" s="49" t="s">
        <v>74</v>
      </c>
      <c r="Z2" s="49" t="s">
        <v>74</v>
      </c>
      <c r="AA2" s="49" t="s">
        <v>74</v>
      </c>
      <c r="AB2" s="49" t="s">
        <v>74</v>
      </c>
    </row>
    <row r="3" spans="1:28" x14ac:dyDescent="0.3">
      <c r="A3" s="48" t="s">
        <v>75</v>
      </c>
      <c r="B3" s="49" t="s">
        <v>76</v>
      </c>
      <c r="C3" s="49" t="s">
        <v>77</v>
      </c>
      <c r="D3" s="49" t="s">
        <v>78</v>
      </c>
      <c r="E3" s="49" t="s">
        <v>79</v>
      </c>
      <c r="F3" s="49" t="s">
        <v>80</v>
      </c>
      <c r="G3" s="49" t="s">
        <v>81</v>
      </c>
      <c r="H3" s="49" t="s">
        <v>82</v>
      </c>
      <c r="I3" s="49" t="s">
        <v>83</v>
      </c>
      <c r="J3" s="49" t="s">
        <v>84</v>
      </c>
      <c r="K3" s="49" t="s">
        <v>85</v>
      </c>
      <c r="L3" s="49" t="s">
        <v>86</v>
      </c>
      <c r="M3" s="49" t="s">
        <v>87</v>
      </c>
      <c r="N3" s="49" t="s">
        <v>88</v>
      </c>
      <c r="O3" s="49" t="s">
        <v>89</v>
      </c>
      <c r="P3" s="49" t="s">
        <v>90</v>
      </c>
      <c r="Q3" s="49" t="s">
        <v>91</v>
      </c>
      <c r="R3" s="49" t="s">
        <v>92</v>
      </c>
      <c r="S3" s="49" t="s">
        <v>93</v>
      </c>
      <c r="T3" s="49" t="s">
        <v>94</v>
      </c>
      <c r="U3" s="49" t="s">
        <v>95</v>
      </c>
      <c r="V3" s="49" t="s">
        <v>96</v>
      </c>
      <c r="W3" s="49" t="s">
        <v>97</v>
      </c>
      <c r="X3" s="49" t="s">
        <v>98</v>
      </c>
      <c r="Y3" s="49" t="s">
        <v>99</v>
      </c>
      <c r="Z3" s="49" t="s">
        <v>100</v>
      </c>
      <c r="AA3" s="49" t="s">
        <v>101</v>
      </c>
      <c r="AB3" s="49" t="s">
        <v>102</v>
      </c>
    </row>
    <row r="4" spans="1:28" x14ac:dyDescent="0.3">
      <c r="A4" s="48" t="s">
        <v>103</v>
      </c>
      <c r="B4" s="49" t="s">
        <v>104</v>
      </c>
      <c r="C4" s="49" t="s">
        <v>104</v>
      </c>
      <c r="D4" s="49" t="s">
        <v>104</v>
      </c>
      <c r="E4" s="49" t="s">
        <v>104</v>
      </c>
      <c r="F4" s="49" t="s">
        <v>104</v>
      </c>
      <c r="G4" s="49" t="s">
        <v>104</v>
      </c>
      <c r="H4" s="49" t="s">
        <v>104</v>
      </c>
      <c r="I4" s="49" t="s">
        <v>104</v>
      </c>
      <c r="J4" s="49" t="s">
        <v>104</v>
      </c>
      <c r="K4" s="49" t="s">
        <v>104</v>
      </c>
      <c r="L4" s="49" t="s">
        <v>104</v>
      </c>
      <c r="M4" s="49" t="s">
        <v>104</v>
      </c>
      <c r="N4" s="49" t="s">
        <v>104</v>
      </c>
      <c r="O4" s="49" t="s">
        <v>104</v>
      </c>
      <c r="P4" s="49" t="s">
        <v>104</v>
      </c>
      <c r="Q4" s="49" t="s">
        <v>104</v>
      </c>
      <c r="R4" s="49" t="s">
        <v>104</v>
      </c>
      <c r="S4" s="49" t="s">
        <v>104</v>
      </c>
      <c r="T4" s="49" t="s">
        <v>104</v>
      </c>
      <c r="U4" s="49" t="s">
        <v>104</v>
      </c>
      <c r="V4" s="49" t="s">
        <v>104</v>
      </c>
      <c r="W4" s="49" t="s">
        <v>104</v>
      </c>
      <c r="X4" s="49" t="s">
        <v>104</v>
      </c>
      <c r="Y4" s="49" t="s">
        <v>104</v>
      </c>
      <c r="Z4" s="49" t="s">
        <v>104</v>
      </c>
      <c r="AA4" s="49" t="s">
        <v>104</v>
      </c>
      <c r="AB4" s="49" t="s">
        <v>104</v>
      </c>
    </row>
    <row r="5" spans="1:28" x14ac:dyDescent="0.3">
      <c r="A5" s="51" t="s">
        <v>105</v>
      </c>
      <c r="B5" s="52">
        <v>134.6</v>
      </c>
      <c r="C5" s="53" t="s">
        <v>106</v>
      </c>
      <c r="D5" s="53" t="s">
        <v>106</v>
      </c>
      <c r="E5" s="53" t="s">
        <v>106</v>
      </c>
      <c r="F5" s="53" t="s">
        <v>106</v>
      </c>
      <c r="G5" s="53" t="s">
        <v>106</v>
      </c>
      <c r="H5" s="53" t="s">
        <v>106</v>
      </c>
      <c r="I5" s="53" t="s">
        <v>106</v>
      </c>
      <c r="J5" s="53" t="s">
        <v>106</v>
      </c>
      <c r="K5" s="53" t="s">
        <v>106</v>
      </c>
      <c r="L5" s="53" t="s">
        <v>106</v>
      </c>
      <c r="M5" s="53" t="s">
        <v>106</v>
      </c>
      <c r="N5" s="53" t="s">
        <v>106</v>
      </c>
      <c r="O5" s="53" t="s">
        <v>106</v>
      </c>
      <c r="P5" s="53" t="s">
        <v>106</v>
      </c>
      <c r="Q5" s="53" t="s">
        <v>106</v>
      </c>
      <c r="R5" s="53" t="s">
        <v>106</v>
      </c>
      <c r="S5" s="53" t="s">
        <v>106</v>
      </c>
      <c r="T5" s="53" t="s">
        <v>106</v>
      </c>
      <c r="U5" s="53" t="s">
        <v>106</v>
      </c>
      <c r="V5" s="53" t="s">
        <v>106</v>
      </c>
      <c r="W5" s="53" t="s">
        <v>106</v>
      </c>
      <c r="X5" s="53" t="s">
        <v>106</v>
      </c>
      <c r="Y5" s="53" t="s">
        <v>106</v>
      </c>
      <c r="Z5" s="53" t="s">
        <v>106</v>
      </c>
      <c r="AA5" s="53" t="s">
        <v>106</v>
      </c>
      <c r="AB5" s="53" t="s">
        <v>106</v>
      </c>
    </row>
    <row r="6" spans="1:28" x14ac:dyDescent="0.3">
      <c r="A6" s="51" t="s">
        <v>107</v>
      </c>
      <c r="B6" s="52">
        <v>134.30000000000001</v>
      </c>
      <c r="C6" s="53" t="s">
        <v>106</v>
      </c>
      <c r="D6" s="53" t="s">
        <v>106</v>
      </c>
      <c r="E6" s="53" t="s">
        <v>106</v>
      </c>
      <c r="F6" s="53" t="s">
        <v>106</v>
      </c>
      <c r="G6" s="53" t="s">
        <v>106</v>
      </c>
      <c r="H6" s="53" t="s">
        <v>106</v>
      </c>
      <c r="I6" s="53" t="s">
        <v>106</v>
      </c>
      <c r="J6" s="53" t="s">
        <v>106</v>
      </c>
      <c r="K6" s="53" t="s">
        <v>106</v>
      </c>
      <c r="L6" s="53" t="s">
        <v>106</v>
      </c>
      <c r="M6" s="53" t="s">
        <v>106</v>
      </c>
      <c r="N6" s="53" t="s">
        <v>106</v>
      </c>
      <c r="O6" s="53" t="s">
        <v>106</v>
      </c>
      <c r="P6" s="53" t="s">
        <v>106</v>
      </c>
      <c r="Q6" s="53" t="s">
        <v>106</v>
      </c>
      <c r="R6" s="53" t="s">
        <v>106</v>
      </c>
      <c r="S6" s="53" t="s">
        <v>106</v>
      </c>
      <c r="T6" s="53" t="s">
        <v>106</v>
      </c>
      <c r="U6" s="53" t="s">
        <v>106</v>
      </c>
      <c r="V6" s="53" t="s">
        <v>106</v>
      </c>
      <c r="W6" s="53" t="s">
        <v>106</v>
      </c>
      <c r="X6" s="53" t="s">
        <v>106</v>
      </c>
      <c r="Y6" s="53" t="s">
        <v>106</v>
      </c>
      <c r="Z6" s="53" t="s">
        <v>106</v>
      </c>
      <c r="AA6" s="53" t="s">
        <v>106</v>
      </c>
      <c r="AB6" s="53" t="s">
        <v>106</v>
      </c>
    </row>
    <row r="7" spans="1:28" x14ac:dyDescent="0.3">
      <c r="A7" s="51" t="s">
        <v>108</v>
      </c>
      <c r="B7" s="52">
        <v>134</v>
      </c>
      <c r="C7" s="53" t="s">
        <v>106</v>
      </c>
      <c r="D7" s="53" t="s">
        <v>106</v>
      </c>
      <c r="E7" s="53" t="s">
        <v>106</v>
      </c>
      <c r="F7" s="53" t="s">
        <v>106</v>
      </c>
      <c r="G7" s="53" t="s">
        <v>106</v>
      </c>
      <c r="H7" s="53" t="s">
        <v>106</v>
      </c>
      <c r="I7" s="53" t="s">
        <v>106</v>
      </c>
      <c r="J7" s="53" t="s">
        <v>106</v>
      </c>
      <c r="K7" s="53" t="s">
        <v>106</v>
      </c>
      <c r="L7" s="53" t="s">
        <v>106</v>
      </c>
      <c r="M7" s="53" t="s">
        <v>106</v>
      </c>
      <c r="N7" s="53" t="s">
        <v>106</v>
      </c>
      <c r="O7" s="53" t="s">
        <v>106</v>
      </c>
      <c r="P7" s="53" t="s">
        <v>106</v>
      </c>
      <c r="Q7" s="53" t="s">
        <v>106</v>
      </c>
      <c r="R7" s="53" t="s">
        <v>106</v>
      </c>
      <c r="S7" s="53" t="s">
        <v>106</v>
      </c>
      <c r="T7" s="53" t="s">
        <v>106</v>
      </c>
      <c r="U7" s="53" t="s">
        <v>106</v>
      </c>
      <c r="V7" s="53" t="s">
        <v>106</v>
      </c>
      <c r="W7" s="53" t="s">
        <v>106</v>
      </c>
      <c r="X7" s="53" t="s">
        <v>106</v>
      </c>
      <c r="Y7" s="53" t="s">
        <v>106</v>
      </c>
      <c r="Z7" s="53" t="s">
        <v>106</v>
      </c>
      <c r="AA7" s="53" t="s">
        <v>106</v>
      </c>
      <c r="AB7" s="53" t="s">
        <v>106</v>
      </c>
    </row>
    <row r="8" spans="1:28" x14ac:dyDescent="0.3">
      <c r="A8" s="51" t="s">
        <v>109</v>
      </c>
      <c r="B8" s="52">
        <v>133.80000000000001</v>
      </c>
      <c r="C8" s="52">
        <v>133.80000000000001</v>
      </c>
      <c r="D8" s="53" t="s">
        <v>106</v>
      </c>
      <c r="E8" s="53" t="s">
        <v>106</v>
      </c>
      <c r="F8" s="53" t="s">
        <v>106</v>
      </c>
      <c r="G8" s="53" t="s">
        <v>106</v>
      </c>
      <c r="H8" s="53" t="s">
        <v>106</v>
      </c>
      <c r="I8" s="53" t="s">
        <v>106</v>
      </c>
      <c r="J8" s="53" t="s">
        <v>106</v>
      </c>
      <c r="K8" s="53" t="s">
        <v>106</v>
      </c>
      <c r="L8" s="53" t="s">
        <v>106</v>
      </c>
      <c r="M8" s="53" t="s">
        <v>106</v>
      </c>
      <c r="N8" s="53" t="s">
        <v>106</v>
      </c>
      <c r="O8" s="53" t="s">
        <v>106</v>
      </c>
      <c r="P8" s="53" t="s">
        <v>106</v>
      </c>
      <c r="Q8" s="53" t="s">
        <v>106</v>
      </c>
      <c r="R8" s="53" t="s">
        <v>106</v>
      </c>
      <c r="S8" s="53" t="s">
        <v>106</v>
      </c>
      <c r="T8" s="53" t="s">
        <v>106</v>
      </c>
      <c r="U8" s="53" t="s">
        <v>106</v>
      </c>
      <c r="V8" s="53" t="s">
        <v>106</v>
      </c>
      <c r="W8" s="53" t="s">
        <v>106</v>
      </c>
      <c r="X8" s="53" t="s">
        <v>106</v>
      </c>
      <c r="Y8" s="53" t="s">
        <v>106</v>
      </c>
      <c r="Z8" s="53" t="s">
        <v>106</v>
      </c>
      <c r="AA8" s="53" t="s">
        <v>106</v>
      </c>
      <c r="AB8" s="53" t="s">
        <v>106</v>
      </c>
    </row>
    <row r="9" spans="1:28" x14ac:dyDescent="0.3">
      <c r="A9" s="51" t="s">
        <v>110</v>
      </c>
      <c r="B9" s="52">
        <v>133.30000000000001</v>
      </c>
      <c r="C9" s="52">
        <v>133.30000000000001</v>
      </c>
      <c r="D9" s="53" t="s">
        <v>106</v>
      </c>
      <c r="E9" s="53" t="s">
        <v>106</v>
      </c>
      <c r="F9" s="53" t="s">
        <v>106</v>
      </c>
      <c r="G9" s="53" t="s">
        <v>106</v>
      </c>
      <c r="H9" s="53" t="s">
        <v>106</v>
      </c>
      <c r="I9" s="53" t="s">
        <v>106</v>
      </c>
      <c r="J9" s="53" t="s">
        <v>106</v>
      </c>
      <c r="K9" s="53" t="s">
        <v>106</v>
      </c>
      <c r="L9" s="53" t="s">
        <v>106</v>
      </c>
      <c r="M9" s="53" t="s">
        <v>106</v>
      </c>
      <c r="N9" s="53" t="s">
        <v>106</v>
      </c>
      <c r="O9" s="53" t="s">
        <v>106</v>
      </c>
      <c r="P9" s="53" t="s">
        <v>106</v>
      </c>
      <c r="Q9" s="53" t="s">
        <v>106</v>
      </c>
      <c r="R9" s="53" t="s">
        <v>106</v>
      </c>
      <c r="S9" s="53" t="s">
        <v>106</v>
      </c>
      <c r="T9" s="53" t="s">
        <v>106</v>
      </c>
      <c r="U9" s="53" t="s">
        <v>106</v>
      </c>
      <c r="V9" s="53" t="s">
        <v>106</v>
      </c>
      <c r="W9" s="53" t="s">
        <v>106</v>
      </c>
      <c r="X9" s="53" t="s">
        <v>106</v>
      </c>
      <c r="Y9" s="53" t="s">
        <v>106</v>
      </c>
      <c r="Z9" s="53" t="s">
        <v>106</v>
      </c>
      <c r="AA9" s="53" t="s">
        <v>106</v>
      </c>
      <c r="AB9" s="53" t="s">
        <v>106</v>
      </c>
    </row>
    <row r="10" spans="1:28" x14ac:dyDescent="0.3">
      <c r="A10" s="51" t="s">
        <v>111</v>
      </c>
      <c r="B10" s="52">
        <v>132.80000000000001</v>
      </c>
      <c r="C10" s="52">
        <v>132.80000000000001</v>
      </c>
      <c r="D10" s="53" t="s">
        <v>106</v>
      </c>
      <c r="E10" s="53" t="s">
        <v>106</v>
      </c>
      <c r="F10" s="53" t="s">
        <v>106</v>
      </c>
      <c r="G10" s="53" t="s">
        <v>106</v>
      </c>
      <c r="H10" s="53" t="s">
        <v>106</v>
      </c>
      <c r="I10" s="53" t="s">
        <v>106</v>
      </c>
      <c r="J10" s="53" t="s">
        <v>106</v>
      </c>
      <c r="K10" s="53" t="s">
        <v>106</v>
      </c>
      <c r="L10" s="53" t="s">
        <v>106</v>
      </c>
      <c r="M10" s="53" t="s">
        <v>106</v>
      </c>
      <c r="N10" s="53" t="s">
        <v>106</v>
      </c>
      <c r="O10" s="53" t="s">
        <v>106</v>
      </c>
      <c r="P10" s="53" t="s">
        <v>106</v>
      </c>
      <c r="Q10" s="53" t="s">
        <v>106</v>
      </c>
      <c r="R10" s="53" t="s">
        <v>106</v>
      </c>
      <c r="S10" s="53" t="s">
        <v>106</v>
      </c>
      <c r="T10" s="53" t="s">
        <v>106</v>
      </c>
      <c r="U10" s="53" t="s">
        <v>106</v>
      </c>
      <c r="V10" s="53" t="s">
        <v>106</v>
      </c>
      <c r="W10" s="53" t="s">
        <v>106</v>
      </c>
      <c r="X10" s="53" t="s">
        <v>106</v>
      </c>
      <c r="Y10" s="53" t="s">
        <v>106</v>
      </c>
      <c r="Z10" s="53" t="s">
        <v>106</v>
      </c>
      <c r="AA10" s="53" t="s">
        <v>106</v>
      </c>
      <c r="AB10" s="53" t="s">
        <v>106</v>
      </c>
    </row>
    <row r="11" spans="1:28" x14ac:dyDescent="0.3">
      <c r="A11" s="51" t="s">
        <v>112</v>
      </c>
      <c r="B11" s="52">
        <v>132.30000000000001</v>
      </c>
      <c r="C11" s="52">
        <v>132.30000000000001</v>
      </c>
      <c r="D11" s="52">
        <v>132.30000000000001</v>
      </c>
      <c r="E11" s="53" t="s">
        <v>106</v>
      </c>
      <c r="F11" s="53" t="s">
        <v>106</v>
      </c>
      <c r="G11" s="53" t="s">
        <v>106</v>
      </c>
      <c r="H11" s="53" t="s">
        <v>106</v>
      </c>
      <c r="I11" s="53" t="s">
        <v>106</v>
      </c>
      <c r="J11" s="53" t="s">
        <v>106</v>
      </c>
      <c r="K11" s="53" t="s">
        <v>106</v>
      </c>
      <c r="L11" s="53" t="s">
        <v>106</v>
      </c>
      <c r="M11" s="53" t="s">
        <v>106</v>
      </c>
      <c r="N11" s="53" t="s">
        <v>106</v>
      </c>
      <c r="O11" s="53" t="s">
        <v>106</v>
      </c>
      <c r="P11" s="53" t="s">
        <v>106</v>
      </c>
      <c r="Q11" s="53" t="s">
        <v>106</v>
      </c>
      <c r="R11" s="53" t="s">
        <v>106</v>
      </c>
      <c r="S11" s="53" t="s">
        <v>106</v>
      </c>
      <c r="T11" s="53" t="s">
        <v>106</v>
      </c>
      <c r="U11" s="53" t="s">
        <v>106</v>
      </c>
      <c r="V11" s="53" t="s">
        <v>106</v>
      </c>
      <c r="W11" s="53" t="s">
        <v>106</v>
      </c>
      <c r="X11" s="53" t="s">
        <v>106</v>
      </c>
      <c r="Y11" s="53" t="s">
        <v>106</v>
      </c>
      <c r="Z11" s="53" t="s">
        <v>106</v>
      </c>
      <c r="AA11" s="53" t="s">
        <v>106</v>
      </c>
      <c r="AB11" s="53" t="s">
        <v>106</v>
      </c>
    </row>
    <row r="12" spans="1:28" x14ac:dyDescent="0.3">
      <c r="A12" s="51" t="s">
        <v>113</v>
      </c>
      <c r="B12" s="52">
        <v>132</v>
      </c>
      <c r="C12" s="52">
        <v>132</v>
      </c>
      <c r="D12" s="52">
        <v>132</v>
      </c>
      <c r="E12" s="53" t="s">
        <v>106</v>
      </c>
      <c r="F12" s="53" t="s">
        <v>106</v>
      </c>
      <c r="G12" s="53" t="s">
        <v>106</v>
      </c>
      <c r="H12" s="53" t="s">
        <v>106</v>
      </c>
      <c r="I12" s="53" t="s">
        <v>106</v>
      </c>
      <c r="J12" s="53" t="s">
        <v>106</v>
      </c>
      <c r="K12" s="53" t="s">
        <v>106</v>
      </c>
      <c r="L12" s="53" t="s">
        <v>106</v>
      </c>
      <c r="M12" s="53" t="s">
        <v>106</v>
      </c>
      <c r="N12" s="53" t="s">
        <v>106</v>
      </c>
      <c r="O12" s="53" t="s">
        <v>106</v>
      </c>
      <c r="P12" s="53" t="s">
        <v>106</v>
      </c>
      <c r="Q12" s="53" t="s">
        <v>106</v>
      </c>
      <c r="R12" s="53" t="s">
        <v>106</v>
      </c>
      <c r="S12" s="53" t="s">
        <v>106</v>
      </c>
      <c r="T12" s="53" t="s">
        <v>106</v>
      </c>
      <c r="U12" s="53" t="s">
        <v>106</v>
      </c>
      <c r="V12" s="53" t="s">
        <v>106</v>
      </c>
      <c r="W12" s="53" t="s">
        <v>106</v>
      </c>
      <c r="X12" s="53" t="s">
        <v>106</v>
      </c>
      <c r="Y12" s="53" t="s">
        <v>106</v>
      </c>
      <c r="Z12" s="53" t="s">
        <v>106</v>
      </c>
      <c r="AA12" s="53" t="s">
        <v>106</v>
      </c>
      <c r="AB12" s="53" t="s">
        <v>106</v>
      </c>
    </row>
    <row r="13" spans="1:28" x14ac:dyDescent="0.3">
      <c r="A13" s="51" t="s">
        <v>114</v>
      </c>
      <c r="B13" s="52">
        <v>131.80000000000001</v>
      </c>
      <c r="C13" s="52">
        <v>131.80000000000001</v>
      </c>
      <c r="D13" s="52">
        <v>131.80000000000001</v>
      </c>
      <c r="E13" s="53" t="s">
        <v>106</v>
      </c>
      <c r="F13" s="53" t="s">
        <v>106</v>
      </c>
      <c r="G13" s="53" t="s">
        <v>106</v>
      </c>
      <c r="H13" s="53" t="s">
        <v>106</v>
      </c>
      <c r="I13" s="53" t="s">
        <v>106</v>
      </c>
      <c r="J13" s="53" t="s">
        <v>106</v>
      </c>
      <c r="K13" s="53" t="s">
        <v>106</v>
      </c>
      <c r="L13" s="53" t="s">
        <v>106</v>
      </c>
      <c r="M13" s="53" t="s">
        <v>106</v>
      </c>
      <c r="N13" s="53" t="s">
        <v>106</v>
      </c>
      <c r="O13" s="53" t="s">
        <v>106</v>
      </c>
      <c r="P13" s="53" t="s">
        <v>106</v>
      </c>
      <c r="Q13" s="53" t="s">
        <v>106</v>
      </c>
      <c r="R13" s="53" t="s">
        <v>106</v>
      </c>
      <c r="S13" s="53" t="s">
        <v>106</v>
      </c>
      <c r="T13" s="53" t="s">
        <v>106</v>
      </c>
      <c r="U13" s="53" t="s">
        <v>106</v>
      </c>
      <c r="V13" s="53" t="s">
        <v>106</v>
      </c>
      <c r="W13" s="53" t="s">
        <v>106</v>
      </c>
      <c r="X13" s="53" t="s">
        <v>106</v>
      </c>
      <c r="Y13" s="53" t="s">
        <v>106</v>
      </c>
      <c r="Z13" s="53" t="s">
        <v>106</v>
      </c>
      <c r="AA13" s="53" t="s">
        <v>106</v>
      </c>
      <c r="AB13" s="53" t="s">
        <v>106</v>
      </c>
    </row>
    <row r="14" spans="1:28" x14ac:dyDescent="0.3">
      <c r="A14" s="51" t="s">
        <v>115</v>
      </c>
      <c r="B14" s="52">
        <v>131.5</v>
      </c>
      <c r="C14" s="52">
        <v>131.5</v>
      </c>
      <c r="D14" s="52">
        <v>131.5</v>
      </c>
      <c r="E14" s="52">
        <v>131.5</v>
      </c>
      <c r="F14" s="53" t="s">
        <v>106</v>
      </c>
      <c r="G14" s="53" t="s">
        <v>106</v>
      </c>
      <c r="H14" s="53" t="s">
        <v>106</v>
      </c>
      <c r="I14" s="53" t="s">
        <v>106</v>
      </c>
      <c r="J14" s="53" t="s">
        <v>106</v>
      </c>
      <c r="K14" s="53" t="s">
        <v>106</v>
      </c>
      <c r="L14" s="53" t="s">
        <v>106</v>
      </c>
      <c r="M14" s="53" t="s">
        <v>106</v>
      </c>
      <c r="N14" s="53" t="s">
        <v>106</v>
      </c>
      <c r="O14" s="53" t="s">
        <v>106</v>
      </c>
      <c r="P14" s="53" t="s">
        <v>106</v>
      </c>
      <c r="Q14" s="53" t="s">
        <v>106</v>
      </c>
      <c r="R14" s="53" t="s">
        <v>106</v>
      </c>
      <c r="S14" s="53" t="s">
        <v>106</v>
      </c>
      <c r="T14" s="53" t="s">
        <v>106</v>
      </c>
      <c r="U14" s="53" t="s">
        <v>106</v>
      </c>
      <c r="V14" s="53" t="s">
        <v>106</v>
      </c>
      <c r="W14" s="53" t="s">
        <v>106</v>
      </c>
      <c r="X14" s="53" t="s">
        <v>106</v>
      </c>
      <c r="Y14" s="53" t="s">
        <v>106</v>
      </c>
      <c r="Z14" s="53" t="s">
        <v>106</v>
      </c>
      <c r="AA14" s="53" t="s">
        <v>106</v>
      </c>
      <c r="AB14" s="53" t="s">
        <v>106</v>
      </c>
    </row>
    <row r="15" spans="1:28" x14ac:dyDescent="0.3">
      <c r="A15" s="51" t="s">
        <v>116</v>
      </c>
      <c r="B15" s="52">
        <v>131.19999999999999</v>
      </c>
      <c r="C15" s="52">
        <v>131.19999999999999</v>
      </c>
      <c r="D15" s="52">
        <v>131.19999999999999</v>
      </c>
      <c r="E15" s="52">
        <v>131.19999999999999</v>
      </c>
      <c r="F15" s="53" t="s">
        <v>106</v>
      </c>
      <c r="G15" s="53" t="s">
        <v>106</v>
      </c>
      <c r="H15" s="53" t="s">
        <v>106</v>
      </c>
      <c r="I15" s="53" t="s">
        <v>106</v>
      </c>
      <c r="J15" s="53" t="s">
        <v>106</v>
      </c>
      <c r="K15" s="53" t="s">
        <v>106</v>
      </c>
      <c r="L15" s="53" t="s">
        <v>106</v>
      </c>
      <c r="M15" s="53" t="s">
        <v>106</v>
      </c>
      <c r="N15" s="53" t="s">
        <v>106</v>
      </c>
      <c r="O15" s="53" t="s">
        <v>106</v>
      </c>
      <c r="P15" s="53" t="s">
        <v>106</v>
      </c>
      <c r="Q15" s="53" t="s">
        <v>106</v>
      </c>
      <c r="R15" s="53" t="s">
        <v>106</v>
      </c>
      <c r="S15" s="53" t="s">
        <v>106</v>
      </c>
      <c r="T15" s="53" t="s">
        <v>106</v>
      </c>
      <c r="U15" s="53" t="s">
        <v>106</v>
      </c>
      <c r="V15" s="53" t="s">
        <v>106</v>
      </c>
      <c r="W15" s="53" t="s">
        <v>106</v>
      </c>
      <c r="X15" s="53" t="s">
        <v>106</v>
      </c>
      <c r="Y15" s="53" t="s">
        <v>106</v>
      </c>
      <c r="Z15" s="53" t="s">
        <v>106</v>
      </c>
      <c r="AA15" s="53" t="s">
        <v>106</v>
      </c>
      <c r="AB15" s="53" t="s">
        <v>106</v>
      </c>
    </row>
    <row r="16" spans="1:28" x14ac:dyDescent="0.3">
      <c r="A16" s="51" t="s">
        <v>117</v>
      </c>
      <c r="B16" s="52">
        <v>130.80000000000001</v>
      </c>
      <c r="C16" s="52">
        <v>130.80000000000001</v>
      </c>
      <c r="D16" s="52">
        <v>130.80000000000001</v>
      </c>
      <c r="E16" s="52">
        <v>130.80000000000001</v>
      </c>
      <c r="F16" s="53" t="s">
        <v>106</v>
      </c>
      <c r="G16" s="53" t="s">
        <v>106</v>
      </c>
      <c r="H16" s="53" t="s">
        <v>106</v>
      </c>
      <c r="I16" s="53" t="s">
        <v>106</v>
      </c>
      <c r="J16" s="53" t="s">
        <v>106</v>
      </c>
      <c r="K16" s="53" t="s">
        <v>106</v>
      </c>
      <c r="L16" s="53" t="s">
        <v>106</v>
      </c>
      <c r="M16" s="53" t="s">
        <v>106</v>
      </c>
      <c r="N16" s="53" t="s">
        <v>106</v>
      </c>
      <c r="O16" s="53" t="s">
        <v>106</v>
      </c>
      <c r="P16" s="53" t="s">
        <v>106</v>
      </c>
      <c r="Q16" s="53" t="s">
        <v>106</v>
      </c>
      <c r="R16" s="53" t="s">
        <v>106</v>
      </c>
      <c r="S16" s="53" t="s">
        <v>106</v>
      </c>
      <c r="T16" s="53" t="s">
        <v>106</v>
      </c>
      <c r="U16" s="53" t="s">
        <v>106</v>
      </c>
      <c r="V16" s="53" t="s">
        <v>106</v>
      </c>
      <c r="W16" s="53" t="s">
        <v>106</v>
      </c>
      <c r="X16" s="53" t="s">
        <v>106</v>
      </c>
      <c r="Y16" s="53" t="s">
        <v>106</v>
      </c>
      <c r="Z16" s="53" t="s">
        <v>106</v>
      </c>
      <c r="AA16" s="53" t="s">
        <v>106</v>
      </c>
      <c r="AB16" s="53" t="s">
        <v>106</v>
      </c>
    </row>
    <row r="17" spans="1:28" x14ac:dyDescent="0.3">
      <c r="A17" s="51" t="s">
        <v>118</v>
      </c>
      <c r="B17" s="52">
        <v>130.4</v>
      </c>
      <c r="C17" s="52">
        <v>130.4</v>
      </c>
      <c r="D17" s="52">
        <v>130.4</v>
      </c>
      <c r="E17" s="52">
        <v>130.4</v>
      </c>
      <c r="F17" s="52">
        <v>130.4</v>
      </c>
      <c r="G17" s="53" t="s">
        <v>106</v>
      </c>
      <c r="H17" s="53" t="s">
        <v>106</v>
      </c>
      <c r="I17" s="53" t="s">
        <v>106</v>
      </c>
      <c r="J17" s="53" t="s">
        <v>106</v>
      </c>
      <c r="K17" s="53" t="s">
        <v>106</v>
      </c>
      <c r="L17" s="53" t="s">
        <v>106</v>
      </c>
      <c r="M17" s="53" t="s">
        <v>106</v>
      </c>
      <c r="N17" s="53" t="s">
        <v>106</v>
      </c>
      <c r="O17" s="53" t="s">
        <v>106</v>
      </c>
      <c r="P17" s="53" t="s">
        <v>106</v>
      </c>
      <c r="Q17" s="53" t="s">
        <v>106</v>
      </c>
      <c r="R17" s="53" t="s">
        <v>106</v>
      </c>
      <c r="S17" s="53" t="s">
        <v>106</v>
      </c>
      <c r="T17" s="53" t="s">
        <v>106</v>
      </c>
      <c r="U17" s="53" t="s">
        <v>106</v>
      </c>
      <c r="V17" s="53" t="s">
        <v>106</v>
      </c>
      <c r="W17" s="53" t="s">
        <v>106</v>
      </c>
      <c r="X17" s="53" t="s">
        <v>106</v>
      </c>
      <c r="Y17" s="53" t="s">
        <v>106</v>
      </c>
      <c r="Z17" s="53" t="s">
        <v>106</v>
      </c>
      <c r="AA17" s="53" t="s">
        <v>106</v>
      </c>
      <c r="AB17" s="53" t="s">
        <v>106</v>
      </c>
    </row>
    <row r="18" spans="1:28" x14ac:dyDescent="0.3">
      <c r="A18" s="51" t="s">
        <v>119</v>
      </c>
      <c r="B18" s="52">
        <v>130.1</v>
      </c>
      <c r="C18" s="52">
        <v>130.1</v>
      </c>
      <c r="D18" s="52">
        <v>130.1</v>
      </c>
      <c r="E18" s="52">
        <v>130.1</v>
      </c>
      <c r="F18" s="52">
        <v>130.1</v>
      </c>
      <c r="G18" s="53" t="s">
        <v>106</v>
      </c>
      <c r="H18" s="53" t="s">
        <v>106</v>
      </c>
      <c r="I18" s="53" t="s">
        <v>106</v>
      </c>
      <c r="J18" s="53" t="s">
        <v>106</v>
      </c>
      <c r="K18" s="53" t="s">
        <v>106</v>
      </c>
      <c r="L18" s="53" t="s">
        <v>106</v>
      </c>
      <c r="M18" s="53" t="s">
        <v>106</v>
      </c>
      <c r="N18" s="53" t="s">
        <v>106</v>
      </c>
      <c r="O18" s="53" t="s">
        <v>106</v>
      </c>
      <c r="P18" s="53" t="s">
        <v>106</v>
      </c>
      <c r="Q18" s="53" t="s">
        <v>106</v>
      </c>
      <c r="R18" s="53" t="s">
        <v>106</v>
      </c>
      <c r="S18" s="53" t="s">
        <v>106</v>
      </c>
      <c r="T18" s="53" t="s">
        <v>106</v>
      </c>
      <c r="U18" s="53" t="s">
        <v>106</v>
      </c>
      <c r="V18" s="53" t="s">
        <v>106</v>
      </c>
      <c r="W18" s="53" t="s">
        <v>106</v>
      </c>
      <c r="X18" s="53" t="s">
        <v>106</v>
      </c>
      <c r="Y18" s="53" t="s">
        <v>106</v>
      </c>
      <c r="Z18" s="53" t="s">
        <v>106</v>
      </c>
      <c r="AA18" s="53" t="s">
        <v>106</v>
      </c>
      <c r="AB18" s="53" t="s">
        <v>106</v>
      </c>
    </row>
    <row r="19" spans="1:28" x14ac:dyDescent="0.3">
      <c r="A19" s="51" t="s">
        <v>120</v>
      </c>
      <c r="B19" s="52">
        <v>129.6</v>
      </c>
      <c r="C19" s="52">
        <v>129.6</v>
      </c>
      <c r="D19" s="52">
        <v>129.6</v>
      </c>
      <c r="E19" s="52">
        <v>129.6</v>
      </c>
      <c r="F19" s="52">
        <v>129.6</v>
      </c>
      <c r="G19" s="53" t="s">
        <v>106</v>
      </c>
      <c r="H19" s="53" t="s">
        <v>106</v>
      </c>
      <c r="I19" s="53" t="s">
        <v>106</v>
      </c>
      <c r="J19" s="53" t="s">
        <v>106</v>
      </c>
      <c r="K19" s="53" t="s">
        <v>106</v>
      </c>
      <c r="L19" s="53" t="s">
        <v>106</v>
      </c>
      <c r="M19" s="53" t="s">
        <v>106</v>
      </c>
      <c r="N19" s="53" t="s">
        <v>106</v>
      </c>
      <c r="O19" s="53" t="s">
        <v>106</v>
      </c>
      <c r="P19" s="53" t="s">
        <v>106</v>
      </c>
      <c r="Q19" s="53" t="s">
        <v>106</v>
      </c>
      <c r="R19" s="53" t="s">
        <v>106</v>
      </c>
      <c r="S19" s="53" t="s">
        <v>106</v>
      </c>
      <c r="T19" s="53" t="s">
        <v>106</v>
      </c>
      <c r="U19" s="53" t="s">
        <v>106</v>
      </c>
      <c r="V19" s="53" t="s">
        <v>106</v>
      </c>
      <c r="W19" s="53" t="s">
        <v>106</v>
      </c>
      <c r="X19" s="53" t="s">
        <v>106</v>
      </c>
      <c r="Y19" s="53" t="s">
        <v>106</v>
      </c>
      <c r="Z19" s="53" t="s">
        <v>106</v>
      </c>
      <c r="AA19" s="53" t="s">
        <v>106</v>
      </c>
      <c r="AB19" s="53" t="s">
        <v>106</v>
      </c>
    </row>
    <row r="20" spans="1:28" x14ac:dyDescent="0.3">
      <c r="A20" s="51" t="s">
        <v>121</v>
      </c>
      <c r="B20" s="52">
        <v>129.19999999999999</v>
      </c>
      <c r="C20" s="52">
        <v>129.19999999999999</v>
      </c>
      <c r="D20" s="52">
        <v>129.19999999999999</v>
      </c>
      <c r="E20" s="52">
        <v>129.19999999999999</v>
      </c>
      <c r="F20" s="52">
        <v>129.19999999999999</v>
      </c>
      <c r="G20" s="52">
        <v>129.19999999999999</v>
      </c>
      <c r="H20" s="53" t="s">
        <v>106</v>
      </c>
      <c r="I20" s="53" t="s">
        <v>106</v>
      </c>
      <c r="J20" s="53" t="s">
        <v>106</v>
      </c>
      <c r="K20" s="53" t="s">
        <v>106</v>
      </c>
      <c r="L20" s="53" t="s">
        <v>106</v>
      </c>
      <c r="M20" s="53" t="s">
        <v>106</v>
      </c>
      <c r="N20" s="53" t="s">
        <v>106</v>
      </c>
      <c r="O20" s="53" t="s">
        <v>106</v>
      </c>
      <c r="P20" s="53" t="s">
        <v>106</v>
      </c>
      <c r="Q20" s="53" t="s">
        <v>106</v>
      </c>
      <c r="R20" s="53" t="s">
        <v>106</v>
      </c>
      <c r="S20" s="53" t="s">
        <v>106</v>
      </c>
      <c r="T20" s="53" t="s">
        <v>106</v>
      </c>
      <c r="U20" s="53" t="s">
        <v>106</v>
      </c>
      <c r="V20" s="53" t="s">
        <v>106</v>
      </c>
      <c r="W20" s="53" t="s">
        <v>106</v>
      </c>
      <c r="X20" s="53" t="s">
        <v>106</v>
      </c>
      <c r="Y20" s="53" t="s">
        <v>106</v>
      </c>
      <c r="Z20" s="53" t="s">
        <v>106</v>
      </c>
      <c r="AA20" s="53" t="s">
        <v>106</v>
      </c>
      <c r="AB20" s="53" t="s">
        <v>106</v>
      </c>
    </row>
    <row r="21" spans="1:28" x14ac:dyDescent="0.3">
      <c r="A21" s="51" t="s">
        <v>122</v>
      </c>
      <c r="B21" s="52">
        <v>129.1</v>
      </c>
      <c r="C21" s="52">
        <v>129.1</v>
      </c>
      <c r="D21" s="52">
        <v>129.1</v>
      </c>
      <c r="E21" s="52">
        <v>129.1</v>
      </c>
      <c r="F21" s="52">
        <v>129.1</v>
      </c>
      <c r="G21" s="52">
        <v>129.1</v>
      </c>
      <c r="H21" s="53" t="s">
        <v>106</v>
      </c>
      <c r="I21" s="53" t="s">
        <v>106</v>
      </c>
      <c r="J21" s="53" t="s">
        <v>106</v>
      </c>
      <c r="K21" s="53" t="s">
        <v>106</v>
      </c>
      <c r="L21" s="53" t="s">
        <v>106</v>
      </c>
      <c r="M21" s="53" t="s">
        <v>106</v>
      </c>
      <c r="N21" s="53" t="s">
        <v>106</v>
      </c>
      <c r="O21" s="53" t="s">
        <v>106</v>
      </c>
      <c r="P21" s="53" t="s">
        <v>106</v>
      </c>
      <c r="Q21" s="53" t="s">
        <v>106</v>
      </c>
      <c r="R21" s="53" t="s">
        <v>106</v>
      </c>
      <c r="S21" s="53" t="s">
        <v>106</v>
      </c>
      <c r="T21" s="53" t="s">
        <v>106</v>
      </c>
      <c r="U21" s="53" t="s">
        <v>106</v>
      </c>
      <c r="V21" s="53" t="s">
        <v>106</v>
      </c>
      <c r="W21" s="53" t="s">
        <v>106</v>
      </c>
      <c r="X21" s="53" t="s">
        <v>106</v>
      </c>
      <c r="Y21" s="53" t="s">
        <v>106</v>
      </c>
      <c r="Z21" s="53" t="s">
        <v>106</v>
      </c>
      <c r="AA21" s="53" t="s">
        <v>106</v>
      </c>
      <c r="AB21" s="53" t="s">
        <v>106</v>
      </c>
    </row>
    <row r="22" spans="1:28" x14ac:dyDescent="0.3">
      <c r="A22" s="51" t="s">
        <v>123</v>
      </c>
      <c r="B22" s="52">
        <v>128.9</v>
      </c>
      <c r="C22" s="52">
        <v>128.9</v>
      </c>
      <c r="D22" s="52">
        <v>128.9</v>
      </c>
      <c r="E22" s="52">
        <v>128.9</v>
      </c>
      <c r="F22" s="52">
        <v>128.9</v>
      </c>
      <c r="G22" s="52">
        <v>128.9</v>
      </c>
      <c r="H22" s="53" t="s">
        <v>106</v>
      </c>
      <c r="I22" s="53" t="s">
        <v>106</v>
      </c>
      <c r="J22" s="53" t="s">
        <v>106</v>
      </c>
      <c r="K22" s="53" t="s">
        <v>106</v>
      </c>
      <c r="L22" s="53" t="s">
        <v>106</v>
      </c>
      <c r="M22" s="53" t="s">
        <v>106</v>
      </c>
      <c r="N22" s="53" t="s">
        <v>106</v>
      </c>
      <c r="O22" s="53" t="s">
        <v>106</v>
      </c>
      <c r="P22" s="53" t="s">
        <v>106</v>
      </c>
      <c r="Q22" s="53" t="s">
        <v>106</v>
      </c>
      <c r="R22" s="53" t="s">
        <v>106</v>
      </c>
      <c r="S22" s="53" t="s">
        <v>106</v>
      </c>
      <c r="T22" s="53" t="s">
        <v>106</v>
      </c>
      <c r="U22" s="53" t="s">
        <v>106</v>
      </c>
      <c r="V22" s="53" t="s">
        <v>106</v>
      </c>
      <c r="W22" s="53" t="s">
        <v>106</v>
      </c>
      <c r="X22" s="53" t="s">
        <v>106</v>
      </c>
      <c r="Y22" s="53" t="s">
        <v>106</v>
      </c>
      <c r="Z22" s="53" t="s">
        <v>106</v>
      </c>
      <c r="AA22" s="53" t="s">
        <v>106</v>
      </c>
      <c r="AB22" s="53" t="s">
        <v>106</v>
      </c>
    </row>
    <row r="23" spans="1:28" x14ac:dyDescent="0.3">
      <c r="A23" s="51" t="s">
        <v>124</v>
      </c>
      <c r="B23" s="52">
        <v>128.80000000000001</v>
      </c>
      <c r="C23" s="52">
        <v>128.80000000000001</v>
      </c>
      <c r="D23" s="52">
        <v>128.80000000000001</v>
      </c>
      <c r="E23" s="52">
        <v>128.80000000000001</v>
      </c>
      <c r="F23" s="52">
        <v>128.80000000000001</v>
      </c>
      <c r="G23" s="52">
        <v>128.80000000000001</v>
      </c>
      <c r="H23" s="52">
        <v>128.80000000000001</v>
      </c>
      <c r="I23" s="53" t="s">
        <v>106</v>
      </c>
      <c r="J23" s="53" t="s">
        <v>106</v>
      </c>
      <c r="K23" s="53" t="s">
        <v>106</v>
      </c>
      <c r="L23" s="53" t="s">
        <v>106</v>
      </c>
      <c r="M23" s="53" t="s">
        <v>106</v>
      </c>
      <c r="N23" s="53" t="s">
        <v>106</v>
      </c>
      <c r="O23" s="53" t="s">
        <v>106</v>
      </c>
      <c r="P23" s="53" t="s">
        <v>106</v>
      </c>
      <c r="Q23" s="53" t="s">
        <v>106</v>
      </c>
      <c r="R23" s="53" t="s">
        <v>106</v>
      </c>
      <c r="S23" s="53" t="s">
        <v>106</v>
      </c>
      <c r="T23" s="53" t="s">
        <v>106</v>
      </c>
      <c r="U23" s="53" t="s">
        <v>106</v>
      </c>
      <c r="V23" s="53" t="s">
        <v>106</v>
      </c>
      <c r="W23" s="53" t="s">
        <v>106</v>
      </c>
      <c r="X23" s="53" t="s">
        <v>106</v>
      </c>
      <c r="Y23" s="53" t="s">
        <v>106</v>
      </c>
      <c r="Z23" s="53" t="s">
        <v>106</v>
      </c>
      <c r="AA23" s="53" t="s">
        <v>106</v>
      </c>
      <c r="AB23" s="53" t="s">
        <v>106</v>
      </c>
    </row>
    <row r="24" spans="1:28" x14ac:dyDescent="0.3">
      <c r="A24" s="51" t="s">
        <v>125</v>
      </c>
      <c r="B24" s="52">
        <v>128.69999999999999</v>
      </c>
      <c r="C24" s="52">
        <v>128.69999999999999</v>
      </c>
      <c r="D24" s="52">
        <v>128.69999999999999</v>
      </c>
      <c r="E24" s="52">
        <v>128.69999999999999</v>
      </c>
      <c r="F24" s="52">
        <v>128.69999999999999</v>
      </c>
      <c r="G24" s="52">
        <v>128.69999999999999</v>
      </c>
      <c r="H24" s="52">
        <v>128.69999999999999</v>
      </c>
      <c r="I24" s="53" t="s">
        <v>106</v>
      </c>
      <c r="J24" s="53" t="s">
        <v>106</v>
      </c>
      <c r="K24" s="53" t="s">
        <v>106</v>
      </c>
      <c r="L24" s="53" t="s">
        <v>106</v>
      </c>
      <c r="M24" s="53" t="s">
        <v>106</v>
      </c>
      <c r="N24" s="53" t="s">
        <v>106</v>
      </c>
      <c r="O24" s="53" t="s">
        <v>106</v>
      </c>
      <c r="P24" s="53" t="s">
        <v>106</v>
      </c>
      <c r="Q24" s="53" t="s">
        <v>106</v>
      </c>
      <c r="R24" s="53" t="s">
        <v>106</v>
      </c>
      <c r="S24" s="53" t="s">
        <v>106</v>
      </c>
      <c r="T24" s="53" t="s">
        <v>106</v>
      </c>
      <c r="U24" s="53" t="s">
        <v>106</v>
      </c>
      <c r="V24" s="53" t="s">
        <v>106</v>
      </c>
      <c r="W24" s="53" t="s">
        <v>106</v>
      </c>
      <c r="X24" s="53" t="s">
        <v>106</v>
      </c>
      <c r="Y24" s="53" t="s">
        <v>106</v>
      </c>
      <c r="Z24" s="53" t="s">
        <v>106</v>
      </c>
      <c r="AA24" s="53" t="s">
        <v>106</v>
      </c>
      <c r="AB24" s="53" t="s">
        <v>106</v>
      </c>
    </row>
    <row r="25" spans="1:28" x14ac:dyDescent="0.3">
      <c r="A25" s="51" t="s">
        <v>126</v>
      </c>
      <c r="B25" s="52">
        <v>128.5</v>
      </c>
      <c r="C25" s="52">
        <v>128.5</v>
      </c>
      <c r="D25" s="52">
        <v>128.5</v>
      </c>
      <c r="E25" s="52">
        <v>128.5</v>
      </c>
      <c r="F25" s="52">
        <v>128.5</v>
      </c>
      <c r="G25" s="52">
        <v>128.5</v>
      </c>
      <c r="H25" s="52">
        <v>128.5</v>
      </c>
      <c r="I25" s="53" t="s">
        <v>106</v>
      </c>
      <c r="J25" s="53" t="s">
        <v>106</v>
      </c>
      <c r="K25" s="53" t="s">
        <v>106</v>
      </c>
      <c r="L25" s="53" t="s">
        <v>106</v>
      </c>
      <c r="M25" s="53" t="s">
        <v>106</v>
      </c>
      <c r="N25" s="53" t="s">
        <v>106</v>
      </c>
      <c r="O25" s="53" t="s">
        <v>106</v>
      </c>
      <c r="P25" s="53" t="s">
        <v>106</v>
      </c>
      <c r="Q25" s="53" t="s">
        <v>106</v>
      </c>
      <c r="R25" s="53" t="s">
        <v>106</v>
      </c>
      <c r="S25" s="53" t="s">
        <v>106</v>
      </c>
      <c r="T25" s="53" t="s">
        <v>106</v>
      </c>
      <c r="U25" s="53" t="s">
        <v>106</v>
      </c>
      <c r="V25" s="53" t="s">
        <v>106</v>
      </c>
      <c r="W25" s="53" t="s">
        <v>106</v>
      </c>
      <c r="X25" s="53" t="s">
        <v>106</v>
      </c>
      <c r="Y25" s="53" t="s">
        <v>106</v>
      </c>
      <c r="Z25" s="53" t="s">
        <v>106</v>
      </c>
      <c r="AA25" s="53" t="s">
        <v>106</v>
      </c>
      <c r="AB25" s="53" t="s">
        <v>106</v>
      </c>
    </row>
    <row r="26" spans="1:28" x14ac:dyDescent="0.3">
      <c r="A26" s="51" t="s">
        <v>127</v>
      </c>
      <c r="B26" s="52">
        <v>128.19999999999999</v>
      </c>
      <c r="C26" s="52">
        <v>128.19999999999999</v>
      </c>
      <c r="D26" s="52">
        <v>128.19999999999999</v>
      </c>
      <c r="E26" s="52">
        <v>128.19999999999999</v>
      </c>
      <c r="F26" s="52">
        <v>128.19999999999999</v>
      </c>
      <c r="G26" s="52">
        <v>128.19999999999999</v>
      </c>
      <c r="H26" s="52">
        <v>128.19999999999999</v>
      </c>
      <c r="I26" s="52">
        <v>128.19999999999999</v>
      </c>
      <c r="J26" s="53" t="s">
        <v>106</v>
      </c>
      <c r="K26" s="53" t="s">
        <v>106</v>
      </c>
      <c r="L26" s="53" t="s">
        <v>106</v>
      </c>
      <c r="M26" s="53" t="s">
        <v>106</v>
      </c>
      <c r="N26" s="53" t="s">
        <v>106</v>
      </c>
      <c r="O26" s="53" t="s">
        <v>106</v>
      </c>
      <c r="P26" s="53" t="s">
        <v>106</v>
      </c>
      <c r="Q26" s="53" t="s">
        <v>106</v>
      </c>
      <c r="R26" s="53" t="s">
        <v>106</v>
      </c>
      <c r="S26" s="53" t="s">
        <v>106</v>
      </c>
      <c r="T26" s="53" t="s">
        <v>106</v>
      </c>
      <c r="U26" s="53" t="s">
        <v>106</v>
      </c>
      <c r="V26" s="53" t="s">
        <v>106</v>
      </c>
      <c r="W26" s="53" t="s">
        <v>106</v>
      </c>
      <c r="X26" s="53" t="s">
        <v>106</v>
      </c>
      <c r="Y26" s="53" t="s">
        <v>106</v>
      </c>
      <c r="Z26" s="53" t="s">
        <v>106</v>
      </c>
      <c r="AA26" s="53" t="s">
        <v>106</v>
      </c>
      <c r="AB26" s="53" t="s">
        <v>106</v>
      </c>
    </row>
    <row r="27" spans="1:28" x14ac:dyDescent="0.3">
      <c r="A27" s="51" t="s">
        <v>128</v>
      </c>
      <c r="B27" s="52">
        <v>128.4</v>
      </c>
      <c r="C27" s="52">
        <v>128.4</v>
      </c>
      <c r="D27" s="52">
        <v>128.4</v>
      </c>
      <c r="E27" s="52">
        <v>128.4</v>
      </c>
      <c r="F27" s="52">
        <v>128.4</v>
      </c>
      <c r="G27" s="52">
        <v>128.4</v>
      </c>
      <c r="H27" s="52">
        <v>128.4</v>
      </c>
      <c r="I27" s="52">
        <v>128.4</v>
      </c>
      <c r="J27" s="53" t="s">
        <v>106</v>
      </c>
      <c r="K27" s="53" t="s">
        <v>106</v>
      </c>
      <c r="L27" s="53" t="s">
        <v>106</v>
      </c>
      <c r="M27" s="53" t="s">
        <v>106</v>
      </c>
      <c r="N27" s="53" t="s">
        <v>106</v>
      </c>
      <c r="O27" s="53" t="s">
        <v>106</v>
      </c>
      <c r="P27" s="53" t="s">
        <v>106</v>
      </c>
      <c r="Q27" s="53" t="s">
        <v>106</v>
      </c>
      <c r="R27" s="53" t="s">
        <v>106</v>
      </c>
      <c r="S27" s="53" t="s">
        <v>106</v>
      </c>
      <c r="T27" s="53" t="s">
        <v>106</v>
      </c>
      <c r="U27" s="53" t="s">
        <v>106</v>
      </c>
      <c r="V27" s="53" t="s">
        <v>106</v>
      </c>
      <c r="W27" s="53" t="s">
        <v>106</v>
      </c>
      <c r="X27" s="53" t="s">
        <v>106</v>
      </c>
      <c r="Y27" s="53" t="s">
        <v>106</v>
      </c>
      <c r="Z27" s="53" t="s">
        <v>106</v>
      </c>
      <c r="AA27" s="53" t="s">
        <v>106</v>
      </c>
      <c r="AB27" s="53" t="s">
        <v>106</v>
      </c>
    </row>
    <row r="28" spans="1:28" x14ac:dyDescent="0.3">
      <c r="A28" s="51" t="s">
        <v>129</v>
      </c>
      <c r="B28" s="52">
        <v>128.5</v>
      </c>
      <c r="C28" s="52">
        <v>128.5</v>
      </c>
      <c r="D28" s="52">
        <v>128.5</v>
      </c>
      <c r="E28" s="52">
        <v>128.5</v>
      </c>
      <c r="F28" s="52">
        <v>128.5</v>
      </c>
      <c r="G28" s="52">
        <v>128.5</v>
      </c>
      <c r="H28" s="52">
        <v>128.5</v>
      </c>
      <c r="I28" s="52">
        <v>128.5</v>
      </c>
      <c r="J28" s="53" t="s">
        <v>106</v>
      </c>
      <c r="K28" s="53" t="s">
        <v>106</v>
      </c>
      <c r="L28" s="53" t="s">
        <v>106</v>
      </c>
      <c r="M28" s="53" t="s">
        <v>106</v>
      </c>
      <c r="N28" s="53" t="s">
        <v>106</v>
      </c>
      <c r="O28" s="53" t="s">
        <v>106</v>
      </c>
      <c r="P28" s="53" t="s">
        <v>106</v>
      </c>
      <c r="Q28" s="53" t="s">
        <v>106</v>
      </c>
      <c r="R28" s="53" t="s">
        <v>106</v>
      </c>
      <c r="S28" s="53" t="s">
        <v>106</v>
      </c>
      <c r="T28" s="53" t="s">
        <v>106</v>
      </c>
      <c r="U28" s="53" t="s">
        <v>106</v>
      </c>
      <c r="V28" s="53" t="s">
        <v>106</v>
      </c>
      <c r="W28" s="53" t="s">
        <v>106</v>
      </c>
      <c r="X28" s="53" t="s">
        <v>106</v>
      </c>
      <c r="Y28" s="53" t="s">
        <v>106</v>
      </c>
      <c r="Z28" s="53" t="s">
        <v>106</v>
      </c>
      <c r="AA28" s="53" t="s">
        <v>106</v>
      </c>
      <c r="AB28" s="53" t="s">
        <v>106</v>
      </c>
    </row>
    <row r="29" spans="1:28" x14ac:dyDescent="0.3">
      <c r="A29" s="51" t="s">
        <v>130</v>
      </c>
      <c r="B29" s="52">
        <v>128.69999999999999</v>
      </c>
      <c r="C29" s="52">
        <v>128.69999999999999</v>
      </c>
      <c r="D29" s="52">
        <v>128.69999999999999</v>
      </c>
      <c r="E29" s="52">
        <v>128.69999999999999</v>
      </c>
      <c r="F29" s="52">
        <v>128.69999999999999</v>
      </c>
      <c r="G29" s="52">
        <v>128.69999999999999</v>
      </c>
      <c r="H29" s="52">
        <v>128.69999999999999</v>
      </c>
      <c r="I29" s="52">
        <v>128.69999999999999</v>
      </c>
      <c r="J29" s="52">
        <v>128.69999999999999</v>
      </c>
      <c r="K29" s="53" t="s">
        <v>106</v>
      </c>
      <c r="L29" s="53" t="s">
        <v>106</v>
      </c>
      <c r="M29" s="53" t="s">
        <v>106</v>
      </c>
      <c r="N29" s="53" t="s">
        <v>106</v>
      </c>
      <c r="O29" s="53" t="s">
        <v>106</v>
      </c>
      <c r="P29" s="53" t="s">
        <v>106</v>
      </c>
      <c r="Q29" s="53" t="s">
        <v>106</v>
      </c>
      <c r="R29" s="53" t="s">
        <v>106</v>
      </c>
      <c r="S29" s="53" t="s">
        <v>106</v>
      </c>
      <c r="T29" s="53" t="s">
        <v>106</v>
      </c>
      <c r="U29" s="53" t="s">
        <v>106</v>
      </c>
      <c r="V29" s="53" t="s">
        <v>106</v>
      </c>
      <c r="W29" s="53" t="s">
        <v>106</v>
      </c>
      <c r="X29" s="53" t="s">
        <v>106</v>
      </c>
      <c r="Y29" s="53" t="s">
        <v>106</v>
      </c>
      <c r="Z29" s="53" t="s">
        <v>106</v>
      </c>
      <c r="AA29" s="53" t="s">
        <v>106</v>
      </c>
      <c r="AB29" s="53" t="s">
        <v>106</v>
      </c>
    </row>
    <row r="30" spans="1:28" x14ac:dyDescent="0.3">
      <c r="A30" s="51" t="s">
        <v>131</v>
      </c>
      <c r="B30" s="52">
        <v>128.6</v>
      </c>
      <c r="C30" s="52">
        <v>128.6</v>
      </c>
      <c r="D30" s="52">
        <v>128.6</v>
      </c>
      <c r="E30" s="52">
        <v>128.6</v>
      </c>
      <c r="F30" s="52">
        <v>128.6</v>
      </c>
      <c r="G30" s="52">
        <v>128.6</v>
      </c>
      <c r="H30" s="52">
        <v>128.6</v>
      </c>
      <c r="I30" s="52">
        <v>128.6</v>
      </c>
      <c r="J30" s="52">
        <v>128.6</v>
      </c>
      <c r="K30" s="53" t="s">
        <v>106</v>
      </c>
      <c r="L30" s="53" t="s">
        <v>106</v>
      </c>
      <c r="M30" s="53" t="s">
        <v>106</v>
      </c>
      <c r="N30" s="53" t="s">
        <v>106</v>
      </c>
      <c r="O30" s="53" t="s">
        <v>106</v>
      </c>
      <c r="P30" s="53" t="s">
        <v>106</v>
      </c>
      <c r="Q30" s="53" t="s">
        <v>106</v>
      </c>
      <c r="R30" s="53" t="s">
        <v>106</v>
      </c>
      <c r="S30" s="53" t="s">
        <v>106</v>
      </c>
      <c r="T30" s="53" t="s">
        <v>106</v>
      </c>
      <c r="U30" s="53" t="s">
        <v>106</v>
      </c>
      <c r="V30" s="53" t="s">
        <v>106</v>
      </c>
      <c r="W30" s="53" t="s">
        <v>106</v>
      </c>
      <c r="X30" s="53" t="s">
        <v>106</v>
      </c>
      <c r="Y30" s="53" t="s">
        <v>106</v>
      </c>
      <c r="Z30" s="53" t="s">
        <v>106</v>
      </c>
      <c r="AA30" s="53" t="s">
        <v>106</v>
      </c>
      <c r="AB30" s="53" t="s">
        <v>106</v>
      </c>
    </row>
    <row r="31" spans="1:28" x14ac:dyDescent="0.3">
      <c r="A31" s="51" t="s">
        <v>132</v>
      </c>
      <c r="B31" s="52">
        <v>128.5</v>
      </c>
      <c r="C31" s="52">
        <v>128.5</v>
      </c>
      <c r="D31" s="52">
        <v>128.5</v>
      </c>
      <c r="E31" s="52">
        <v>128.5</v>
      </c>
      <c r="F31" s="52">
        <v>128.5</v>
      </c>
      <c r="G31" s="52">
        <v>128.5</v>
      </c>
      <c r="H31" s="52">
        <v>128.5</v>
      </c>
      <c r="I31" s="52">
        <v>128.5</v>
      </c>
      <c r="J31" s="52">
        <v>128.5</v>
      </c>
      <c r="K31" s="53" t="s">
        <v>106</v>
      </c>
      <c r="L31" s="53" t="s">
        <v>106</v>
      </c>
      <c r="M31" s="53" t="s">
        <v>106</v>
      </c>
      <c r="N31" s="53" t="s">
        <v>106</v>
      </c>
      <c r="O31" s="53" t="s">
        <v>106</v>
      </c>
      <c r="P31" s="53" t="s">
        <v>106</v>
      </c>
      <c r="Q31" s="53" t="s">
        <v>106</v>
      </c>
      <c r="R31" s="53" t="s">
        <v>106</v>
      </c>
      <c r="S31" s="53" t="s">
        <v>106</v>
      </c>
      <c r="T31" s="53" t="s">
        <v>106</v>
      </c>
      <c r="U31" s="53" t="s">
        <v>106</v>
      </c>
      <c r="V31" s="53" t="s">
        <v>106</v>
      </c>
      <c r="W31" s="53" t="s">
        <v>106</v>
      </c>
      <c r="X31" s="53" t="s">
        <v>106</v>
      </c>
      <c r="Y31" s="53" t="s">
        <v>106</v>
      </c>
      <c r="Z31" s="53" t="s">
        <v>106</v>
      </c>
      <c r="AA31" s="53" t="s">
        <v>106</v>
      </c>
      <c r="AB31" s="53" t="s">
        <v>106</v>
      </c>
    </row>
    <row r="32" spans="1:28" x14ac:dyDescent="0.3">
      <c r="A32" s="51" t="s">
        <v>133</v>
      </c>
      <c r="B32" s="52">
        <v>128.5</v>
      </c>
      <c r="C32" s="52">
        <v>128.5</v>
      </c>
      <c r="D32" s="52">
        <v>128.5</v>
      </c>
      <c r="E32" s="52">
        <v>128.5</v>
      </c>
      <c r="F32" s="52">
        <v>128.5</v>
      </c>
      <c r="G32" s="52">
        <v>128.5</v>
      </c>
      <c r="H32" s="52">
        <v>128.5</v>
      </c>
      <c r="I32" s="52">
        <v>128.5</v>
      </c>
      <c r="J32" s="52">
        <v>128.5</v>
      </c>
      <c r="K32" s="52">
        <v>128.5</v>
      </c>
      <c r="L32" s="53" t="s">
        <v>106</v>
      </c>
      <c r="M32" s="53" t="s">
        <v>106</v>
      </c>
      <c r="N32" s="53" t="s">
        <v>106</v>
      </c>
      <c r="O32" s="53" t="s">
        <v>106</v>
      </c>
      <c r="P32" s="53" t="s">
        <v>106</v>
      </c>
      <c r="Q32" s="53" t="s">
        <v>106</v>
      </c>
      <c r="R32" s="53" t="s">
        <v>106</v>
      </c>
      <c r="S32" s="53" t="s">
        <v>106</v>
      </c>
      <c r="T32" s="53" t="s">
        <v>106</v>
      </c>
      <c r="U32" s="53" t="s">
        <v>106</v>
      </c>
      <c r="V32" s="53" t="s">
        <v>106</v>
      </c>
      <c r="W32" s="53" t="s">
        <v>106</v>
      </c>
      <c r="X32" s="53" t="s">
        <v>106</v>
      </c>
      <c r="Y32" s="53" t="s">
        <v>106</v>
      </c>
      <c r="Z32" s="53" t="s">
        <v>106</v>
      </c>
      <c r="AA32" s="53" t="s">
        <v>106</v>
      </c>
      <c r="AB32" s="53" t="s">
        <v>106</v>
      </c>
    </row>
    <row r="33" spans="1:28" x14ac:dyDescent="0.3">
      <c r="A33" s="51" t="s">
        <v>134</v>
      </c>
      <c r="B33" s="52">
        <v>128.30000000000001</v>
      </c>
      <c r="C33" s="52">
        <v>128.30000000000001</v>
      </c>
      <c r="D33" s="52">
        <v>128.30000000000001</v>
      </c>
      <c r="E33" s="52">
        <v>128.30000000000001</v>
      </c>
      <c r="F33" s="52">
        <v>128.30000000000001</v>
      </c>
      <c r="G33" s="52">
        <v>128.30000000000001</v>
      </c>
      <c r="H33" s="52">
        <v>128.30000000000001</v>
      </c>
      <c r="I33" s="52">
        <v>128.30000000000001</v>
      </c>
      <c r="J33" s="52">
        <v>128.30000000000001</v>
      </c>
      <c r="K33" s="52">
        <v>128.30000000000001</v>
      </c>
      <c r="L33" s="53" t="s">
        <v>106</v>
      </c>
      <c r="M33" s="53" t="s">
        <v>106</v>
      </c>
      <c r="N33" s="53" t="s">
        <v>106</v>
      </c>
      <c r="O33" s="53" t="s">
        <v>106</v>
      </c>
      <c r="P33" s="53" t="s">
        <v>106</v>
      </c>
      <c r="Q33" s="53" t="s">
        <v>106</v>
      </c>
      <c r="R33" s="53" t="s">
        <v>106</v>
      </c>
      <c r="S33" s="53" t="s">
        <v>106</v>
      </c>
      <c r="T33" s="53" t="s">
        <v>106</v>
      </c>
      <c r="U33" s="53" t="s">
        <v>106</v>
      </c>
      <c r="V33" s="53" t="s">
        <v>106</v>
      </c>
      <c r="W33" s="53" t="s">
        <v>106</v>
      </c>
      <c r="X33" s="53" t="s">
        <v>106</v>
      </c>
      <c r="Y33" s="53" t="s">
        <v>106</v>
      </c>
      <c r="Z33" s="53" t="s">
        <v>106</v>
      </c>
      <c r="AA33" s="53" t="s">
        <v>106</v>
      </c>
      <c r="AB33" s="53" t="s">
        <v>106</v>
      </c>
    </row>
    <row r="34" spans="1:28" x14ac:dyDescent="0.3">
      <c r="A34" s="51" t="s">
        <v>135</v>
      </c>
      <c r="B34" s="52">
        <v>128</v>
      </c>
      <c r="C34" s="52">
        <v>128</v>
      </c>
      <c r="D34" s="52">
        <v>128</v>
      </c>
      <c r="E34" s="52">
        <v>128</v>
      </c>
      <c r="F34" s="52">
        <v>128</v>
      </c>
      <c r="G34" s="52">
        <v>128</v>
      </c>
      <c r="H34" s="52">
        <v>128</v>
      </c>
      <c r="I34" s="52">
        <v>128</v>
      </c>
      <c r="J34" s="52">
        <v>128</v>
      </c>
      <c r="K34" s="52">
        <v>128</v>
      </c>
      <c r="L34" s="53" t="s">
        <v>106</v>
      </c>
      <c r="M34" s="53" t="s">
        <v>106</v>
      </c>
      <c r="N34" s="53" t="s">
        <v>106</v>
      </c>
      <c r="O34" s="53" t="s">
        <v>106</v>
      </c>
      <c r="P34" s="53" t="s">
        <v>106</v>
      </c>
      <c r="Q34" s="53" t="s">
        <v>106</v>
      </c>
      <c r="R34" s="53" t="s">
        <v>106</v>
      </c>
      <c r="S34" s="53" t="s">
        <v>106</v>
      </c>
      <c r="T34" s="53" t="s">
        <v>106</v>
      </c>
      <c r="U34" s="53" t="s">
        <v>106</v>
      </c>
      <c r="V34" s="53" t="s">
        <v>106</v>
      </c>
      <c r="W34" s="53" t="s">
        <v>106</v>
      </c>
      <c r="X34" s="53" t="s">
        <v>106</v>
      </c>
      <c r="Y34" s="53" t="s">
        <v>106</v>
      </c>
      <c r="Z34" s="53" t="s">
        <v>106</v>
      </c>
      <c r="AA34" s="53" t="s">
        <v>106</v>
      </c>
      <c r="AB34" s="53" t="s">
        <v>106</v>
      </c>
    </row>
    <row r="35" spans="1:28" x14ac:dyDescent="0.3">
      <c r="A35" s="51" t="s">
        <v>136</v>
      </c>
      <c r="B35" s="52">
        <v>127.8</v>
      </c>
      <c r="C35" s="52">
        <v>127.8</v>
      </c>
      <c r="D35" s="52">
        <v>127.8</v>
      </c>
      <c r="E35" s="52">
        <v>127.8</v>
      </c>
      <c r="F35" s="52">
        <v>127.8</v>
      </c>
      <c r="G35" s="52">
        <v>127.8</v>
      </c>
      <c r="H35" s="52">
        <v>127.8</v>
      </c>
      <c r="I35" s="52">
        <v>127.8</v>
      </c>
      <c r="J35" s="52">
        <v>127.8</v>
      </c>
      <c r="K35" s="52">
        <v>127.8</v>
      </c>
      <c r="L35" s="52">
        <v>127.8</v>
      </c>
      <c r="M35" s="53" t="s">
        <v>106</v>
      </c>
      <c r="N35" s="53" t="s">
        <v>106</v>
      </c>
      <c r="O35" s="53" t="s">
        <v>106</v>
      </c>
      <c r="P35" s="53" t="s">
        <v>106</v>
      </c>
      <c r="Q35" s="53" t="s">
        <v>106</v>
      </c>
      <c r="R35" s="53" t="s">
        <v>106</v>
      </c>
      <c r="S35" s="53" t="s">
        <v>106</v>
      </c>
      <c r="T35" s="53" t="s">
        <v>106</v>
      </c>
      <c r="U35" s="53" t="s">
        <v>106</v>
      </c>
      <c r="V35" s="53" t="s">
        <v>106</v>
      </c>
      <c r="W35" s="53" t="s">
        <v>106</v>
      </c>
      <c r="X35" s="53" t="s">
        <v>106</v>
      </c>
      <c r="Y35" s="53" t="s">
        <v>106</v>
      </c>
      <c r="Z35" s="53" t="s">
        <v>106</v>
      </c>
      <c r="AA35" s="53" t="s">
        <v>106</v>
      </c>
      <c r="AB35" s="53" t="s">
        <v>106</v>
      </c>
    </row>
    <row r="36" spans="1:28" x14ac:dyDescent="0.3">
      <c r="A36" s="51" t="s">
        <v>137</v>
      </c>
      <c r="B36" s="52">
        <v>127.7</v>
      </c>
      <c r="C36" s="52">
        <v>127.7</v>
      </c>
      <c r="D36" s="52">
        <v>127.7</v>
      </c>
      <c r="E36" s="52">
        <v>127.7</v>
      </c>
      <c r="F36" s="52">
        <v>127.7</v>
      </c>
      <c r="G36" s="52">
        <v>127.7</v>
      </c>
      <c r="H36" s="52">
        <v>127.7</v>
      </c>
      <c r="I36" s="52">
        <v>127.7</v>
      </c>
      <c r="J36" s="52">
        <v>127.7</v>
      </c>
      <c r="K36" s="52">
        <v>127.7</v>
      </c>
      <c r="L36" s="52">
        <v>127.7</v>
      </c>
      <c r="M36" s="53" t="s">
        <v>106</v>
      </c>
      <c r="N36" s="53" t="s">
        <v>106</v>
      </c>
      <c r="O36" s="53" t="s">
        <v>106</v>
      </c>
      <c r="P36" s="53" t="s">
        <v>106</v>
      </c>
      <c r="Q36" s="53" t="s">
        <v>106</v>
      </c>
      <c r="R36" s="53" t="s">
        <v>106</v>
      </c>
      <c r="S36" s="53" t="s">
        <v>106</v>
      </c>
      <c r="T36" s="53" t="s">
        <v>106</v>
      </c>
      <c r="U36" s="53" t="s">
        <v>106</v>
      </c>
      <c r="V36" s="53" t="s">
        <v>106</v>
      </c>
      <c r="W36" s="53" t="s">
        <v>106</v>
      </c>
      <c r="X36" s="53" t="s">
        <v>106</v>
      </c>
      <c r="Y36" s="53" t="s">
        <v>106</v>
      </c>
      <c r="Z36" s="53" t="s">
        <v>106</v>
      </c>
      <c r="AA36" s="53" t="s">
        <v>106</v>
      </c>
      <c r="AB36" s="53" t="s">
        <v>106</v>
      </c>
    </row>
    <row r="37" spans="1:28" x14ac:dyDescent="0.3">
      <c r="A37" s="51" t="s">
        <v>138</v>
      </c>
      <c r="B37" s="52">
        <v>127.6</v>
      </c>
      <c r="C37" s="52">
        <v>127.6</v>
      </c>
      <c r="D37" s="52">
        <v>127.6</v>
      </c>
      <c r="E37" s="52">
        <v>127.6</v>
      </c>
      <c r="F37" s="52">
        <v>127.6</v>
      </c>
      <c r="G37" s="52">
        <v>127.6</v>
      </c>
      <c r="H37" s="52">
        <v>127.6</v>
      </c>
      <c r="I37" s="52">
        <v>127.6</v>
      </c>
      <c r="J37" s="52">
        <v>127.6</v>
      </c>
      <c r="K37" s="52">
        <v>127.6</v>
      </c>
      <c r="L37" s="52">
        <v>127.6</v>
      </c>
      <c r="M37" s="53" t="s">
        <v>106</v>
      </c>
      <c r="N37" s="53" t="s">
        <v>106</v>
      </c>
      <c r="O37" s="53" t="s">
        <v>106</v>
      </c>
      <c r="P37" s="53" t="s">
        <v>106</v>
      </c>
      <c r="Q37" s="53" t="s">
        <v>106</v>
      </c>
      <c r="R37" s="53" t="s">
        <v>106</v>
      </c>
      <c r="S37" s="53" t="s">
        <v>106</v>
      </c>
      <c r="T37" s="53" t="s">
        <v>106</v>
      </c>
      <c r="U37" s="53" t="s">
        <v>106</v>
      </c>
      <c r="V37" s="53" t="s">
        <v>106</v>
      </c>
      <c r="W37" s="53" t="s">
        <v>106</v>
      </c>
      <c r="X37" s="53" t="s">
        <v>106</v>
      </c>
      <c r="Y37" s="53" t="s">
        <v>106</v>
      </c>
      <c r="Z37" s="53" t="s">
        <v>106</v>
      </c>
      <c r="AA37" s="53" t="s">
        <v>106</v>
      </c>
      <c r="AB37" s="53" t="s">
        <v>106</v>
      </c>
    </row>
    <row r="38" spans="1:28" x14ac:dyDescent="0.3">
      <c r="A38" s="51" t="s">
        <v>139</v>
      </c>
      <c r="B38" s="52">
        <v>127.5</v>
      </c>
      <c r="C38" s="52">
        <v>127.5</v>
      </c>
      <c r="D38" s="52">
        <v>127.5</v>
      </c>
      <c r="E38" s="52">
        <v>127.5</v>
      </c>
      <c r="F38" s="52">
        <v>127.5</v>
      </c>
      <c r="G38" s="52">
        <v>127.5</v>
      </c>
      <c r="H38" s="52">
        <v>127.5</v>
      </c>
      <c r="I38" s="52">
        <v>127.5</v>
      </c>
      <c r="J38" s="52">
        <v>127.5</v>
      </c>
      <c r="K38" s="52">
        <v>127.5</v>
      </c>
      <c r="L38" s="52">
        <v>127.5</v>
      </c>
      <c r="M38" s="52">
        <v>127</v>
      </c>
      <c r="N38" s="53" t="s">
        <v>106</v>
      </c>
      <c r="O38" s="53" t="s">
        <v>106</v>
      </c>
      <c r="P38" s="53" t="s">
        <v>106</v>
      </c>
      <c r="Q38" s="53" t="s">
        <v>106</v>
      </c>
      <c r="R38" s="53" t="s">
        <v>106</v>
      </c>
      <c r="S38" s="53" t="s">
        <v>106</v>
      </c>
      <c r="T38" s="53" t="s">
        <v>106</v>
      </c>
      <c r="U38" s="53" t="s">
        <v>106</v>
      </c>
      <c r="V38" s="53" t="s">
        <v>106</v>
      </c>
      <c r="W38" s="53" t="s">
        <v>106</v>
      </c>
      <c r="X38" s="53" t="s">
        <v>106</v>
      </c>
      <c r="Y38" s="53" t="s">
        <v>106</v>
      </c>
      <c r="Z38" s="53" t="s">
        <v>106</v>
      </c>
      <c r="AA38" s="53" t="s">
        <v>106</v>
      </c>
      <c r="AB38" s="53" t="s">
        <v>106</v>
      </c>
    </row>
    <row r="39" spans="1:28" x14ac:dyDescent="0.3">
      <c r="A39" s="51" t="s">
        <v>140</v>
      </c>
      <c r="B39" s="52">
        <v>127.4</v>
      </c>
      <c r="C39" s="52">
        <v>127.4</v>
      </c>
      <c r="D39" s="52">
        <v>127.4</v>
      </c>
      <c r="E39" s="52">
        <v>127.4</v>
      </c>
      <c r="F39" s="52">
        <v>127.4</v>
      </c>
      <c r="G39" s="52">
        <v>127.4</v>
      </c>
      <c r="H39" s="52">
        <v>127.4</v>
      </c>
      <c r="I39" s="52">
        <v>127.4</v>
      </c>
      <c r="J39" s="52">
        <v>127.4</v>
      </c>
      <c r="K39" s="52">
        <v>127.4</v>
      </c>
      <c r="L39" s="52">
        <v>127.4</v>
      </c>
      <c r="M39" s="52">
        <v>126.9</v>
      </c>
      <c r="N39" s="53" t="s">
        <v>106</v>
      </c>
      <c r="O39" s="53" t="s">
        <v>106</v>
      </c>
      <c r="P39" s="53" t="s">
        <v>106</v>
      </c>
      <c r="Q39" s="53" t="s">
        <v>106</v>
      </c>
      <c r="R39" s="53" t="s">
        <v>106</v>
      </c>
      <c r="S39" s="53" t="s">
        <v>106</v>
      </c>
      <c r="T39" s="53" t="s">
        <v>106</v>
      </c>
      <c r="U39" s="53" t="s">
        <v>106</v>
      </c>
      <c r="V39" s="53" t="s">
        <v>106</v>
      </c>
      <c r="W39" s="53" t="s">
        <v>106</v>
      </c>
      <c r="X39" s="53" t="s">
        <v>106</v>
      </c>
      <c r="Y39" s="53" t="s">
        <v>106</v>
      </c>
      <c r="Z39" s="53" t="s">
        <v>106</v>
      </c>
      <c r="AA39" s="53" t="s">
        <v>106</v>
      </c>
      <c r="AB39" s="53" t="s">
        <v>106</v>
      </c>
    </row>
    <row r="40" spans="1:28" x14ac:dyDescent="0.3">
      <c r="A40" s="51" t="s">
        <v>141</v>
      </c>
      <c r="B40" s="52">
        <v>127</v>
      </c>
      <c r="C40" s="52">
        <v>127</v>
      </c>
      <c r="D40" s="52">
        <v>127</v>
      </c>
      <c r="E40" s="52">
        <v>127</v>
      </c>
      <c r="F40" s="52">
        <v>127</v>
      </c>
      <c r="G40" s="52">
        <v>127</v>
      </c>
      <c r="H40" s="52">
        <v>127</v>
      </c>
      <c r="I40" s="52">
        <v>127</v>
      </c>
      <c r="J40" s="52">
        <v>127</v>
      </c>
      <c r="K40" s="52">
        <v>127</v>
      </c>
      <c r="L40" s="52">
        <v>127</v>
      </c>
      <c r="M40" s="52">
        <v>126.7</v>
      </c>
      <c r="N40" s="53" t="s">
        <v>106</v>
      </c>
      <c r="O40" s="53" t="s">
        <v>106</v>
      </c>
      <c r="P40" s="53" t="s">
        <v>106</v>
      </c>
      <c r="Q40" s="53" t="s">
        <v>106</v>
      </c>
      <c r="R40" s="53" t="s">
        <v>106</v>
      </c>
      <c r="S40" s="53" t="s">
        <v>106</v>
      </c>
      <c r="T40" s="53" t="s">
        <v>106</v>
      </c>
      <c r="U40" s="53" t="s">
        <v>106</v>
      </c>
      <c r="V40" s="53" t="s">
        <v>106</v>
      </c>
      <c r="W40" s="53" t="s">
        <v>106</v>
      </c>
      <c r="X40" s="53" t="s">
        <v>106</v>
      </c>
      <c r="Y40" s="53" t="s">
        <v>106</v>
      </c>
      <c r="Z40" s="53" t="s">
        <v>106</v>
      </c>
      <c r="AA40" s="53" t="s">
        <v>106</v>
      </c>
      <c r="AB40" s="53" t="s">
        <v>106</v>
      </c>
    </row>
    <row r="41" spans="1:28" x14ac:dyDescent="0.3">
      <c r="A41" s="51" t="s">
        <v>142</v>
      </c>
      <c r="B41" s="52">
        <v>126.6</v>
      </c>
      <c r="C41" s="52">
        <v>126.6</v>
      </c>
      <c r="D41" s="52">
        <v>126.6</v>
      </c>
      <c r="E41" s="52">
        <v>126.6</v>
      </c>
      <c r="F41" s="52">
        <v>126.6</v>
      </c>
      <c r="G41" s="52">
        <v>126.6</v>
      </c>
      <c r="H41" s="52">
        <v>126.6</v>
      </c>
      <c r="I41" s="52">
        <v>126.6</v>
      </c>
      <c r="J41" s="52">
        <v>126.6</v>
      </c>
      <c r="K41" s="52">
        <v>126.6</v>
      </c>
      <c r="L41" s="52">
        <v>126.6</v>
      </c>
      <c r="M41" s="52">
        <v>126.6</v>
      </c>
      <c r="N41" s="52">
        <v>126.6</v>
      </c>
      <c r="O41" s="53" t="s">
        <v>106</v>
      </c>
      <c r="P41" s="53" t="s">
        <v>106</v>
      </c>
      <c r="Q41" s="53" t="s">
        <v>106</v>
      </c>
      <c r="R41" s="53" t="s">
        <v>106</v>
      </c>
      <c r="S41" s="53" t="s">
        <v>106</v>
      </c>
      <c r="T41" s="53" t="s">
        <v>106</v>
      </c>
      <c r="U41" s="53" t="s">
        <v>106</v>
      </c>
      <c r="V41" s="53" t="s">
        <v>106</v>
      </c>
      <c r="W41" s="53" t="s">
        <v>106</v>
      </c>
      <c r="X41" s="53" t="s">
        <v>106</v>
      </c>
      <c r="Y41" s="53" t="s">
        <v>106</v>
      </c>
      <c r="Z41" s="53" t="s">
        <v>106</v>
      </c>
      <c r="AA41" s="53" t="s">
        <v>106</v>
      </c>
      <c r="AB41" s="53" t="s">
        <v>106</v>
      </c>
    </row>
    <row r="42" spans="1:28" x14ac:dyDescent="0.3">
      <c r="A42" s="51" t="s">
        <v>143</v>
      </c>
      <c r="B42" s="52">
        <v>126.5</v>
      </c>
      <c r="C42" s="52">
        <v>126.5</v>
      </c>
      <c r="D42" s="52">
        <v>126.5</v>
      </c>
      <c r="E42" s="52">
        <v>126.5</v>
      </c>
      <c r="F42" s="52">
        <v>126.5</v>
      </c>
      <c r="G42" s="52">
        <v>126.5</v>
      </c>
      <c r="H42" s="52">
        <v>126.5</v>
      </c>
      <c r="I42" s="52">
        <v>126.5</v>
      </c>
      <c r="J42" s="52">
        <v>126.5</v>
      </c>
      <c r="K42" s="52">
        <v>126.5</v>
      </c>
      <c r="L42" s="52">
        <v>126.5</v>
      </c>
      <c r="M42" s="52">
        <v>126.5</v>
      </c>
      <c r="N42" s="52">
        <v>126.5</v>
      </c>
      <c r="O42" s="53" t="s">
        <v>106</v>
      </c>
      <c r="P42" s="53" t="s">
        <v>106</v>
      </c>
      <c r="Q42" s="53" t="s">
        <v>106</v>
      </c>
      <c r="R42" s="53" t="s">
        <v>106</v>
      </c>
      <c r="S42" s="53" t="s">
        <v>106</v>
      </c>
      <c r="T42" s="53" t="s">
        <v>106</v>
      </c>
      <c r="U42" s="53" t="s">
        <v>106</v>
      </c>
      <c r="V42" s="53" t="s">
        <v>106</v>
      </c>
      <c r="W42" s="53" t="s">
        <v>106</v>
      </c>
      <c r="X42" s="53" t="s">
        <v>106</v>
      </c>
      <c r="Y42" s="53" t="s">
        <v>106</v>
      </c>
      <c r="Z42" s="53" t="s">
        <v>106</v>
      </c>
      <c r="AA42" s="53" t="s">
        <v>106</v>
      </c>
      <c r="AB42" s="53" t="s">
        <v>106</v>
      </c>
    </row>
    <row r="43" spans="1:28" x14ac:dyDescent="0.3">
      <c r="A43" s="51" t="s">
        <v>144</v>
      </c>
      <c r="B43" s="52">
        <v>126.4</v>
      </c>
      <c r="C43" s="52">
        <v>126.4</v>
      </c>
      <c r="D43" s="52">
        <v>126.4</v>
      </c>
      <c r="E43" s="52">
        <v>126.4</v>
      </c>
      <c r="F43" s="52">
        <v>126.4</v>
      </c>
      <c r="G43" s="52">
        <v>126.4</v>
      </c>
      <c r="H43" s="52">
        <v>126.4</v>
      </c>
      <c r="I43" s="52">
        <v>126.4</v>
      </c>
      <c r="J43" s="52">
        <v>126.4</v>
      </c>
      <c r="K43" s="52">
        <v>126.4</v>
      </c>
      <c r="L43" s="52">
        <v>126.4</v>
      </c>
      <c r="M43" s="52">
        <v>126.4</v>
      </c>
      <c r="N43" s="52">
        <v>126.4</v>
      </c>
      <c r="O43" s="53" t="s">
        <v>106</v>
      </c>
      <c r="P43" s="53" t="s">
        <v>106</v>
      </c>
      <c r="Q43" s="53" t="s">
        <v>106</v>
      </c>
      <c r="R43" s="53" t="s">
        <v>106</v>
      </c>
      <c r="S43" s="53" t="s">
        <v>106</v>
      </c>
      <c r="T43" s="53" t="s">
        <v>106</v>
      </c>
      <c r="U43" s="53" t="s">
        <v>106</v>
      </c>
      <c r="V43" s="53" t="s">
        <v>106</v>
      </c>
      <c r="W43" s="53" t="s">
        <v>106</v>
      </c>
      <c r="X43" s="53" t="s">
        <v>106</v>
      </c>
      <c r="Y43" s="53" t="s">
        <v>106</v>
      </c>
      <c r="Z43" s="53" t="s">
        <v>106</v>
      </c>
      <c r="AA43" s="53" t="s">
        <v>106</v>
      </c>
      <c r="AB43" s="53" t="s">
        <v>106</v>
      </c>
    </row>
    <row r="44" spans="1:28" x14ac:dyDescent="0.3">
      <c r="A44" s="51" t="s">
        <v>145</v>
      </c>
      <c r="B44" s="52">
        <v>126.3</v>
      </c>
      <c r="C44" s="52">
        <v>126.3</v>
      </c>
      <c r="D44" s="52">
        <v>126.3</v>
      </c>
      <c r="E44" s="52">
        <v>126.3</v>
      </c>
      <c r="F44" s="52">
        <v>126.3</v>
      </c>
      <c r="G44" s="52">
        <v>126.3</v>
      </c>
      <c r="H44" s="52">
        <v>126.3</v>
      </c>
      <c r="I44" s="52">
        <v>126.3</v>
      </c>
      <c r="J44" s="52">
        <v>126.3</v>
      </c>
      <c r="K44" s="52">
        <v>126.3</v>
      </c>
      <c r="L44" s="52">
        <v>126.3</v>
      </c>
      <c r="M44" s="52">
        <v>126.3</v>
      </c>
      <c r="N44" s="52">
        <v>126.3</v>
      </c>
      <c r="O44" s="52">
        <v>126.3</v>
      </c>
      <c r="P44" s="53" t="s">
        <v>106</v>
      </c>
      <c r="Q44" s="53" t="s">
        <v>106</v>
      </c>
      <c r="R44" s="53" t="s">
        <v>106</v>
      </c>
      <c r="S44" s="53" t="s">
        <v>106</v>
      </c>
      <c r="T44" s="53" t="s">
        <v>106</v>
      </c>
      <c r="U44" s="53" t="s">
        <v>106</v>
      </c>
      <c r="V44" s="53" t="s">
        <v>106</v>
      </c>
      <c r="W44" s="53" t="s">
        <v>106</v>
      </c>
      <c r="X44" s="53" t="s">
        <v>106</v>
      </c>
      <c r="Y44" s="53" t="s">
        <v>106</v>
      </c>
      <c r="Z44" s="53" t="s">
        <v>106</v>
      </c>
      <c r="AA44" s="53" t="s">
        <v>106</v>
      </c>
      <c r="AB44" s="53" t="s">
        <v>106</v>
      </c>
    </row>
    <row r="45" spans="1:28" x14ac:dyDescent="0.3">
      <c r="A45" s="51" t="s">
        <v>146</v>
      </c>
      <c r="B45" s="52">
        <v>126.1</v>
      </c>
      <c r="C45" s="52">
        <v>126.1</v>
      </c>
      <c r="D45" s="52">
        <v>126.1</v>
      </c>
      <c r="E45" s="52">
        <v>126.1</v>
      </c>
      <c r="F45" s="52">
        <v>126.1</v>
      </c>
      <c r="G45" s="52">
        <v>126.1</v>
      </c>
      <c r="H45" s="52">
        <v>126.1</v>
      </c>
      <c r="I45" s="52">
        <v>126.1</v>
      </c>
      <c r="J45" s="52">
        <v>126.1</v>
      </c>
      <c r="K45" s="52">
        <v>126.1</v>
      </c>
      <c r="L45" s="52">
        <v>126.1</v>
      </c>
      <c r="M45" s="52">
        <v>126.1</v>
      </c>
      <c r="N45" s="52">
        <v>126.1</v>
      </c>
      <c r="O45" s="52">
        <v>126.1</v>
      </c>
      <c r="P45" s="53" t="s">
        <v>106</v>
      </c>
      <c r="Q45" s="53" t="s">
        <v>106</v>
      </c>
      <c r="R45" s="53" t="s">
        <v>106</v>
      </c>
      <c r="S45" s="53" t="s">
        <v>106</v>
      </c>
      <c r="T45" s="53" t="s">
        <v>106</v>
      </c>
      <c r="U45" s="53" t="s">
        <v>106</v>
      </c>
      <c r="V45" s="53" t="s">
        <v>106</v>
      </c>
      <c r="W45" s="53" t="s">
        <v>106</v>
      </c>
      <c r="X45" s="53" t="s">
        <v>106</v>
      </c>
      <c r="Y45" s="53" t="s">
        <v>106</v>
      </c>
      <c r="Z45" s="53" t="s">
        <v>106</v>
      </c>
      <c r="AA45" s="53" t="s">
        <v>106</v>
      </c>
      <c r="AB45" s="53" t="s">
        <v>106</v>
      </c>
    </row>
    <row r="46" spans="1:28" x14ac:dyDescent="0.3">
      <c r="A46" s="51" t="s">
        <v>147</v>
      </c>
      <c r="B46" s="52">
        <v>126</v>
      </c>
      <c r="C46" s="52">
        <v>126</v>
      </c>
      <c r="D46" s="52">
        <v>126</v>
      </c>
      <c r="E46" s="52">
        <v>126</v>
      </c>
      <c r="F46" s="52">
        <v>126</v>
      </c>
      <c r="G46" s="52">
        <v>126</v>
      </c>
      <c r="H46" s="52">
        <v>126</v>
      </c>
      <c r="I46" s="52">
        <v>126</v>
      </c>
      <c r="J46" s="52">
        <v>126</v>
      </c>
      <c r="K46" s="52">
        <v>126</v>
      </c>
      <c r="L46" s="52">
        <v>126</v>
      </c>
      <c r="M46" s="52">
        <v>126</v>
      </c>
      <c r="N46" s="52">
        <v>126</v>
      </c>
      <c r="O46" s="52">
        <v>126</v>
      </c>
      <c r="P46" s="53" t="s">
        <v>106</v>
      </c>
      <c r="Q46" s="53" t="s">
        <v>106</v>
      </c>
      <c r="R46" s="53" t="s">
        <v>106</v>
      </c>
      <c r="S46" s="53" t="s">
        <v>106</v>
      </c>
      <c r="T46" s="53" t="s">
        <v>106</v>
      </c>
      <c r="U46" s="53" t="s">
        <v>106</v>
      </c>
      <c r="V46" s="53" t="s">
        <v>106</v>
      </c>
      <c r="W46" s="53" t="s">
        <v>106</v>
      </c>
      <c r="X46" s="53" t="s">
        <v>106</v>
      </c>
      <c r="Y46" s="53" t="s">
        <v>106</v>
      </c>
      <c r="Z46" s="53" t="s">
        <v>106</v>
      </c>
      <c r="AA46" s="53" t="s">
        <v>106</v>
      </c>
      <c r="AB46" s="53" t="s">
        <v>106</v>
      </c>
    </row>
    <row r="47" spans="1:28" x14ac:dyDescent="0.3">
      <c r="A47" s="51" t="s">
        <v>148</v>
      </c>
      <c r="B47" s="52">
        <v>125.8</v>
      </c>
      <c r="C47" s="52">
        <v>125.8</v>
      </c>
      <c r="D47" s="52">
        <v>125.8</v>
      </c>
      <c r="E47" s="52">
        <v>125.8</v>
      </c>
      <c r="F47" s="52">
        <v>125.8</v>
      </c>
      <c r="G47" s="52">
        <v>125.8</v>
      </c>
      <c r="H47" s="52">
        <v>125.8</v>
      </c>
      <c r="I47" s="52">
        <v>125.8</v>
      </c>
      <c r="J47" s="52">
        <v>125.8</v>
      </c>
      <c r="K47" s="52">
        <v>125.8</v>
      </c>
      <c r="L47" s="52">
        <v>125.8</v>
      </c>
      <c r="M47" s="52">
        <v>125.8</v>
      </c>
      <c r="N47" s="52">
        <v>125.8</v>
      </c>
      <c r="O47" s="52">
        <v>125.8</v>
      </c>
      <c r="P47" s="52">
        <v>125.8</v>
      </c>
      <c r="Q47" s="53" t="s">
        <v>106</v>
      </c>
      <c r="R47" s="53" t="s">
        <v>106</v>
      </c>
      <c r="S47" s="53" t="s">
        <v>106</v>
      </c>
      <c r="T47" s="53" t="s">
        <v>106</v>
      </c>
      <c r="U47" s="53" t="s">
        <v>106</v>
      </c>
      <c r="V47" s="53" t="s">
        <v>106</v>
      </c>
      <c r="W47" s="53" t="s">
        <v>106</v>
      </c>
      <c r="X47" s="53" t="s">
        <v>106</v>
      </c>
      <c r="Y47" s="53" t="s">
        <v>106</v>
      </c>
      <c r="Z47" s="53" t="s">
        <v>106</v>
      </c>
      <c r="AA47" s="53" t="s">
        <v>106</v>
      </c>
      <c r="AB47" s="53" t="s">
        <v>106</v>
      </c>
    </row>
    <row r="48" spans="1:28" x14ac:dyDescent="0.3">
      <c r="A48" s="51" t="s">
        <v>149</v>
      </c>
      <c r="B48" s="52">
        <v>125.6</v>
      </c>
      <c r="C48" s="52">
        <v>125.6</v>
      </c>
      <c r="D48" s="52">
        <v>125.6</v>
      </c>
      <c r="E48" s="52">
        <v>125.6</v>
      </c>
      <c r="F48" s="52">
        <v>125.6</v>
      </c>
      <c r="G48" s="52">
        <v>125.6</v>
      </c>
      <c r="H48" s="52">
        <v>125.6</v>
      </c>
      <c r="I48" s="52">
        <v>125.6</v>
      </c>
      <c r="J48" s="52">
        <v>125.6</v>
      </c>
      <c r="K48" s="52">
        <v>125.6</v>
      </c>
      <c r="L48" s="52">
        <v>125.6</v>
      </c>
      <c r="M48" s="52">
        <v>125.6</v>
      </c>
      <c r="N48" s="52">
        <v>125.6</v>
      </c>
      <c r="O48" s="52">
        <v>125.6</v>
      </c>
      <c r="P48" s="52">
        <v>125.6</v>
      </c>
      <c r="Q48" s="53" t="s">
        <v>106</v>
      </c>
      <c r="R48" s="53" t="s">
        <v>106</v>
      </c>
      <c r="S48" s="53" t="s">
        <v>106</v>
      </c>
      <c r="T48" s="53" t="s">
        <v>106</v>
      </c>
      <c r="U48" s="53" t="s">
        <v>106</v>
      </c>
      <c r="V48" s="53" t="s">
        <v>106</v>
      </c>
      <c r="W48" s="53" t="s">
        <v>106</v>
      </c>
      <c r="X48" s="53" t="s">
        <v>106</v>
      </c>
      <c r="Y48" s="53" t="s">
        <v>106</v>
      </c>
      <c r="Z48" s="53" t="s">
        <v>106</v>
      </c>
      <c r="AA48" s="53" t="s">
        <v>106</v>
      </c>
      <c r="AB48" s="53" t="s">
        <v>106</v>
      </c>
    </row>
    <row r="49" spans="1:28" x14ac:dyDescent="0.3">
      <c r="A49" s="51" t="s">
        <v>150</v>
      </c>
      <c r="B49" s="52">
        <v>125.4</v>
      </c>
      <c r="C49" s="52">
        <v>125.4</v>
      </c>
      <c r="D49" s="52">
        <v>125.4</v>
      </c>
      <c r="E49" s="52">
        <v>125.4</v>
      </c>
      <c r="F49" s="52">
        <v>125.4</v>
      </c>
      <c r="G49" s="52">
        <v>125.4</v>
      </c>
      <c r="H49" s="52">
        <v>125.4</v>
      </c>
      <c r="I49" s="52">
        <v>125.4</v>
      </c>
      <c r="J49" s="52">
        <v>125.4</v>
      </c>
      <c r="K49" s="52">
        <v>125.4</v>
      </c>
      <c r="L49" s="52">
        <v>125.4</v>
      </c>
      <c r="M49" s="52">
        <v>125.4</v>
      </c>
      <c r="N49" s="52">
        <v>125.4</v>
      </c>
      <c r="O49" s="52">
        <v>125.4</v>
      </c>
      <c r="P49" s="52">
        <v>125.4</v>
      </c>
      <c r="Q49" s="53" t="s">
        <v>106</v>
      </c>
      <c r="R49" s="53" t="s">
        <v>106</v>
      </c>
      <c r="S49" s="53" t="s">
        <v>106</v>
      </c>
      <c r="T49" s="53" t="s">
        <v>106</v>
      </c>
      <c r="U49" s="53" t="s">
        <v>106</v>
      </c>
      <c r="V49" s="53" t="s">
        <v>106</v>
      </c>
      <c r="W49" s="53" t="s">
        <v>106</v>
      </c>
      <c r="X49" s="53" t="s">
        <v>106</v>
      </c>
      <c r="Y49" s="53" t="s">
        <v>106</v>
      </c>
      <c r="Z49" s="53" t="s">
        <v>106</v>
      </c>
      <c r="AA49" s="53" t="s">
        <v>106</v>
      </c>
      <c r="AB49" s="53" t="s">
        <v>106</v>
      </c>
    </row>
    <row r="50" spans="1:28" x14ac:dyDescent="0.3">
      <c r="A50" s="51" t="s">
        <v>151</v>
      </c>
      <c r="B50" s="52">
        <v>125.3</v>
      </c>
      <c r="C50" s="52">
        <v>125.3</v>
      </c>
      <c r="D50" s="52">
        <v>125.3</v>
      </c>
      <c r="E50" s="52">
        <v>125.3</v>
      </c>
      <c r="F50" s="52">
        <v>125.3</v>
      </c>
      <c r="G50" s="52">
        <v>125.3</v>
      </c>
      <c r="H50" s="52">
        <v>125.3</v>
      </c>
      <c r="I50" s="52">
        <v>125.3</v>
      </c>
      <c r="J50" s="52">
        <v>125.3</v>
      </c>
      <c r="K50" s="52">
        <v>125.3</v>
      </c>
      <c r="L50" s="52">
        <v>125.3</v>
      </c>
      <c r="M50" s="52">
        <v>125.3</v>
      </c>
      <c r="N50" s="52">
        <v>125.3</v>
      </c>
      <c r="O50" s="52">
        <v>125.3</v>
      </c>
      <c r="P50" s="52">
        <v>125.3</v>
      </c>
      <c r="Q50" s="52">
        <v>125.3</v>
      </c>
      <c r="R50" s="53" t="s">
        <v>106</v>
      </c>
      <c r="S50" s="53" t="s">
        <v>106</v>
      </c>
      <c r="T50" s="53" t="s">
        <v>106</v>
      </c>
      <c r="U50" s="53" t="s">
        <v>106</v>
      </c>
      <c r="V50" s="53" t="s">
        <v>106</v>
      </c>
      <c r="W50" s="53" t="s">
        <v>106</v>
      </c>
      <c r="X50" s="53" t="s">
        <v>106</v>
      </c>
      <c r="Y50" s="53" t="s">
        <v>106</v>
      </c>
      <c r="Z50" s="53" t="s">
        <v>106</v>
      </c>
      <c r="AA50" s="53" t="s">
        <v>106</v>
      </c>
      <c r="AB50" s="53" t="s">
        <v>106</v>
      </c>
    </row>
    <row r="51" spans="1:28" x14ac:dyDescent="0.3">
      <c r="A51" s="51" t="s">
        <v>152</v>
      </c>
      <c r="B51" s="52">
        <v>125</v>
      </c>
      <c r="C51" s="52">
        <v>125</v>
      </c>
      <c r="D51" s="52">
        <v>125</v>
      </c>
      <c r="E51" s="52">
        <v>125</v>
      </c>
      <c r="F51" s="52">
        <v>125</v>
      </c>
      <c r="G51" s="52">
        <v>125</v>
      </c>
      <c r="H51" s="52">
        <v>125</v>
      </c>
      <c r="I51" s="52">
        <v>125</v>
      </c>
      <c r="J51" s="52">
        <v>125</v>
      </c>
      <c r="K51" s="52">
        <v>125</v>
      </c>
      <c r="L51" s="52">
        <v>125</v>
      </c>
      <c r="M51" s="52">
        <v>125</v>
      </c>
      <c r="N51" s="52">
        <v>125</v>
      </c>
      <c r="O51" s="52">
        <v>125</v>
      </c>
      <c r="P51" s="52">
        <v>125</v>
      </c>
      <c r="Q51" s="52">
        <v>125</v>
      </c>
      <c r="R51" s="53" t="s">
        <v>106</v>
      </c>
      <c r="S51" s="53" t="s">
        <v>106</v>
      </c>
      <c r="T51" s="53" t="s">
        <v>106</v>
      </c>
      <c r="U51" s="53" t="s">
        <v>106</v>
      </c>
      <c r="V51" s="53" t="s">
        <v>106</v>
      </c>
      <c r="W51" s="53" t="s">
        <v>106</v>
      </c>
      <c r="X51" s="53" t="s">
        <v>106</v>
      </c>
      <c r="Y51" s="53" t="s">
        <v>106</v>
      </c>
      <c r="Z51" s="53" t="s">
        <v>106</v>
      </c>
      <c r="AA51" s="53" t="s">
        <v>106</v>
      </c>
      <c r="AB51" s="53" t="s">
        <v>106</v>
      </c>
    </row>
    <row r="52" spans="1:28" x14ac:dyDescent="0.3">
      <c r="A52" s="51" t="s">
        <v>153</v>
      </c>
      <c r="B52" s="52">
        <v>124.8</v>
      </c>
      <c r="C52" s="52">
        <v>124.8</v>
      </c>
      <c r="D52" s="52">
        <v>124.8</v>
      </c>
      <c r="E52" s="52">
        <v>124.8</v>
      </c>
      <c r="F52" s="52">
        <v>124.8</v>
      </c>
      <c r="G52" s="52">
        <v>124.8</v>
      </c>
      <c r="H52" s="52">
        <v>124.8</v>
      </c>
      <c r="I52" s="52">
        <v>124.8</v>
      </c>
      <c r="J52" s="52">
        <v>124.8</v>
      </c>
      <c r="K52" s="52">
        <v>124.8</v>
      </c>
      <c r="L52" s="52">
        <v>124.8</v>
      </c>
      <c r="M52" s="52">
        <v>124.8</v>
      </c>
      <c r="N52" s="52">
        <v>124.8</v>
      </c>
      <c r="O52" s="52">
        <v>124.8</v>
      </c>
      <c r="P52" s="52">
        <v>124.8</v>
      </c>
      <c r="Q52" s="52">
        <v>124.8</v>
      </c>
      <c r="R52" s="53" t="s">
        <v>106</v>
      </c>
      <c r="S52" s="53" t="s">
        <v>106</v>
      </c>
      <c r="T52" s="53" t="s">
        <v>106</v>
      </c>
      <c r="U52" s="53" t="s">
        <v>106</v>
      </c>
      <c r="V52" s="53" t="s">
        <v>106</v>
      </c>
      <c r="W52" s="53" t="s">
        <v>106</v>
      </c>
      <c r="X52" s="53" t="s">
        <v>106</v>
      </c>
      <c r="Y52" s="53" t="s">
        <v>106</v>
      </c>
      <c r="Z52" s="53" t="s">
        <v>106</v>
      </c>
      <c r="AA52" s="53" t="s">
        <v>106</v>
      </c>
      <c r="AB52" s="53" t="s">
        <v>106</v>
      </c>
    </row>
    <row r="53" spans="1:28" x14ac:dyDescent="0.3">
      <c r="A53" s="51" t="s">
        <v>154</v>
      </c>
      <c r="B53" s="52">
        <v>124.6</v>
      </c>
      <c r="C53" s="52">
        <v>124.6</v>
      </c>
      <c r="D53" s="52">
        <v>124.6</v>
      </c>
      <c r="E53" s="52">
        <v>124.6</v>
      </c>
      <c r="F53" s="52">
        <v>124.6</v>
      </c>
      <c r="G53" s="52">
        <v>124.6</v>
      </c>
      <c r="H53" s="52">
        <v>124.6</v>
      </c>
      <c r="I53" s="52">
        <v>124.6</v>
      </c>
      <c r="J53" s="52">
        <v>124.6</v>
      </c>
      <c r="K53" s="52">
        <v>124.6</v>
      </c>
      <c r="L53" s="52">
        <v>124.6</v>
      </c>
      <c r="M53" s="52">
        <v>124.6</v>
      </c>
      <c r="N53" s="52">
        <v>124.6</v>
      </c>
      <c r="O53" s="52">
        <v>124.6</v>
      </c>
      <c r="P53" s="52">
        <v>124.6</v>
      </c>
      <c r="Q53" s="52">
        <v>124.6</v>
      </c>
      <c r="R53" s="52">
        <v>124.6</v>
      </c>
      <c r="S53" s="53" t="s">
        <v>106</v>
      </c>
      <c r="T53" s="53" t="s">
        <v>106</v>
      </c>
      <c r="U53" s="53" t="s">
        <v>106</v>
      </c>
      <c r="V53" s="53" t="s">
        <v>106</v>
      </c>
      <c r="W53" s="53" t="s">
        <v>106</v>
      </c>
      <c r="X53" s="53" t="s">
        <v>106</v>
      </c>
      <c r="Y53" s="53" t="s">
        <v>106</v>
      </c>
      <c r="Z53" s="53" t="s">
        <v>106</v>
      </c>
      <c r="AA53" s="53" t="s">
        <v>106</v>
      </c>
      <c r="AB53" s="53" t="s">
        <v>106</v>
      </c>
    </row>
    <row r="54" spans="1:28" x14ac:dyDescent="0.3">
      <c r="A54" s="51" t="s">
        <v>155</v>
      </c>
      <c r="B54" s="52">
        <v>124.3</v>
      </c>
      <c r="C54" s="52">
        <v>124.3</v>
      </c>
      <c r="D54" s="52">
        <v>124.3</v>
      </c>
      <c r="E54" s="52">
        <v>124.3</v>
      </c>
      <c r="F54" s="52">
        <v>124.3</v>
      </c>
      <c r="G54" s="52">
        <v>124.3</v>
      </c>
      <c r="H54" s="52">
        <v>124.3</v>
      </c>
      <c r="I54" s="52">
        <v>124.3</v>
      </c>
      <c r="J54" s="52">
        <v>124.3</v>
      </c>
      <c r="K54" s="52">
        <v>124.3</v>
      </c>
      <c r="L54" s="52">
        <v>124.3</v>
      </c>
      <c r="M54" s="52">
        <v>124.3</v>
      </c>
      <c r="N54" s="52">
        <v>124.3</v>
      </c>
      <c r="O54" s="52">
        <v>124.3</v>
      </c>
      <c r="P54" s="52">
        <v>124.3</v>
      </c>
      <c r="Q54" s="52">
        <v>124.3</v>
      </c>
      <c r="R54" s="52">
        <v>124.3</v>
      </c>
      <c r="S54" s="53" t="s">
        <v>106</v>
      </c>
      <c r="T54" s="53" t="s">
        <v>106</v>
      </c>
      <c r="U54" s="53" t="s">
        <v>106</v>
      </c>
      <c r="V54" s="53" t="s">
        <v>106</v>
      </c>
      <c r="W54" s="53" t="s">
        <v>106</v>
      </c>
      <c r="X54" s="53" t="s">
        <v>106</v>
      </c>
      <c r="Y54" s="53" t="s">
        <v>106</v>
      </c>
      <c r="Z54" s="53" t="s">
        <v>106</v>
      </c>
      <c r="AA54" s="53" t="s">
        <v>106</v>
      </c>
      <c r="AB54" s="53" t="s">
        <v>106</v>
      </c>
    </row>
    <row r="55" spans="1:28" x14ac:dyDescent="0.3">
      <c r="A55" s="51" t="s">
        <v>156</v>
      </c>
      <c r="B55" s="52">
        <v>124</v>
      </c>
      <c r="C55" s="52">
        <v>124</v>
      </c>
      <c r="D55" s="52">
        <v>124</v>
      </c>
      <c r="E55" s="52">
        <v>124</v>
      </c>
      <c r="F55" s="52">
        <v>124</v>
      </c>
      <c r="G55" s="52">
        <v>124</v>
      </c>
      <c r="H55" s="52">
        <v>124</v>
      </c>
      <c r="I55" s="52">
        <v>124</v>
      </c>
      <c r="J55" s="52">
        <v>124</v>
      </c>
      <c r="K55" s="52">
        <v>124</v>
      </c>
      <c r="L55" s="52">
        <v>124</v>
      </c>
      <c r="M55" s="52">
        <v>124</v>
      </c>
      <c r="N55" s="52">
        <v>124</v>
      </c>
      <c r="O55" s="52">
        <v>124</v>
      </c>
      <c r="P55" s="52">
        <v>124</v>
      </c>
      <c r="Q55" s="52">
        <v>124</v>
      </c>
      <c r="R55" s="52">
        <v>124</v>
      </c>
      <c r="S55" s="53" t="s">
        <v>106</v>
      </c>
      <c r="T55" s="53" t="s">
        <v>106</v>
      </c>
      <c r="U55" s="53" t="s">
        <v>106</v>
      </c>
      <c r="V55" s="53" t="s">
        <v>106</v>
      </c>
      <c r="W55" s="53" t="s">
        <v>106</v>
      </c>
      <c r="X55" s="53" t="s">
        <v>106</v>
      </c>
      <c r="Y55" s="53" t="s">
        <v>106</v>
      </c>
      <c r="Z55" s="53" t="s">
        <v>106</v>
      </c>
      <c r="AA55" s="53" t="s">
        <v>106</v>
      </c>
      <c r="AB55" s="53" t="s">
        <v>106</v>
      </c>
    </row>
    <row r="56" spans="1:28" x14ac:dyDescent="0.3">
      <c r="A56" s="51" t="s">
        <v>157</v>
      </c>
      <c r="B56" s="52">
        <v>123.7</v>
      </c>
      <c r="C56" s="52">
        <v>123.7</v>
      </c>
      <c r="D56" s="52">
        <v>123.7</v>
      </c>
      <c r="E56" s="52">
        <v>123.7</v>
      </c>
      <c r="F56" s="52">
        <v>123.7</v>
      </c>
      <c r="G56" s="52">
        <v>123.7</v>
      </c>
      <c r="H56" s="52">
        <v>123.7</v>
      </c>
      <c r="I56" s="52">
        <v>123.7</v>
      </c>
      <c r="J56" s="52">
        <v>123.7</v>
      </c>
      <c r="K56" s="52">
        <v>123.7</v>
      </c>
      <c r="L56" s="52">
        <v>123.7</v>
      </c>
      <c r="M56" s="52">
        <v>123.7</v>
      </c>
      <c r="N56" s="52">
        <v>123.7</v>
      </c>
      <c r="O56" s="52">
        <v>123.7</v>
      </c>
      <c r="P56" s="52">
        <v>123.7</v>
      </c>
      <c r="Q56" s="52">
        <v>123.7</v>
      </c>
      <c r="R56" s="52">
        <v>123.7</v>
      </c>
      <c r="S56" s="52">
        <v>123.7</v>
      </c>
      <c r="T56" s="53" t="s">
        <v>106</v>
      </c>
      <c r="U56" s="53" t="s">
        <v>106</v>
      </c>
      <c r="V56" s="53" t="s">
        <v>106</v>
      </c>
      <c r="W56" s="53" t="s">
        <v>106</v>
      </c>
      <c r="X56" s="53" t="s">
        <v>106</v>
      </c>
      <c r="Y56" s="53" t="s">
        <v>106</v>
      </c>
      <c r="Z56" s="53" t="s">
        <v>106</v>
      </c>
      <c r="AA56" s="53" t="s">
        <v>106</v>
      </c>
      <c r="AB56" s="53" t="s">
        <v>106</v>
      </c>
    </row>
    <row r="57" spans="1:28" x14ac:dyDescent="0.3">
      <c r="A57" s="51" t="s">
        <v>158</v>
      </c>
      <c r="B57" s="52">
        <v>123.3</v>
      </c>
      <c r="C57" s="52">
        <v>123.3</v>
      </c>
      <c r="D57" s="52">
        <v>123.3</v>
      </c>
      <c r="E57" s="52">
        <v>123.3</v>
      </c>
      <c r="F57" s="52">
        <v>123.3</v>
      </c>
      <c r="G57" s="52">
        <v>123.3</v>
      </c>
      <c r="H57" s="52">
        <v>123.3</v>
      </c>
      <c r="I57" s="52">
        <v>123.3</v>
      </c>
      <c r="J57" s="52">
        <v>123.3</v>
      </c>
      <c r="K57" s="52">
        <v>123.3</v>
      </c>
      <c r="L57" s="52">
        <v>123.3</v>
      </c>
      <c r="M57" s="52">
        <v>123.3</v>
      </c>
      <c r="N57" s="52">
        <v>123.3</v>
      </c>
      <c r="O57" s="52">
        <v>123.3</v>
      </c>
      <c r="P57" s="52">
        <v>123.3</v>
      </c>
      <c r="Q57" s="52">
        <v>123.3</v>
      </c>
      <c r="R57" s="52">
        <v>123.3</v>
      </c>
      <c r="S57" s="52">
        <v>123.3</v>
      </c>
      <c r="T57" s="53" t="s">
        <v>106</v>
      </c>
      <c r="U57" s="53" t="s">
        <v>106</v>
      </c>
      <c r="V57" s="53" t="s">
        <v>106</v>
      </c>
      <c r="W57" s="53" t="s">
        <v>106</v>
      </c>
      <c r="X57" s="53" t="s">
        <v>106</v>
      </c>
      <c r="Y57" s="53" t="s">
        <v>106</v>
      </c>
      <c r="Z57" s="53" t="s">
        <v>106</v>
      </c>
      <c r="AA57" s="53" t="s">
        <v>106</v>
      </c>
      <c r="AB57" s="53" t="s">
        <v>106</v>
      </c>
    </row>
    <row r="58" spans="1:28" x14ac:dyDescent="0.3">
      <c r="A58" s="51" t="s">
        <v>159</v>
      </c>
      <c r="B58" s="52">
        <v>123</v>
      </c>
      <c r="C58" s="52">
        <v>123</v>
      </c>
      <c r="D58" s="52">
        <v>123</v>
      </c>
      <c r="E58" s="52">
        <v>123</v>
      </c>
      <c r="F58" s="52">
        <v>123</v>
      </c>
      <c r="G58" s="52">
        <v>123</v>
      </c>
      <c r="H58" s="52">
        <v>123</v>
      </c>
      <c r="I58" s="52">
        <v>123</v>
      </c>
      <c r="J58" s="52">
        <v>123</v>
      </c>
      <c r="K58" s="52">
        <v>123</v>
      </c>
      <c r="L58" s="52">
        <v>123</v>
      </c>
      <c r="M58" s="52">
        <v>123</v>
      </c>
      <c r="N58" s="52">
        <v>123</v>
      </c>
      <c r="O58" s="52">
        <v>123</v>
      </c>
      <c r="P58" s="52">
        <v>123</v>
      </c>
      <c r="Q58" s="52">
        <v>123</v>
      </c>
      <c r="R58" s="52">
        <v>123</v>
      </c>
      <c r="S58" s="52">
        <v>123</v>
      </c>
      <c r="T58" s="53" t="s">
        <v>106</v>
      </c>
      <c r="U58" s="53" t="s">
        <v>106</v>
      </c>
      <c r="V58" s="53" t="s">
        <v>106</v>
      </c>
      <c r="W58" s="53" t="s">
        <v>106</v>
      </c>
      <c r="X58" s="53" t="s">
        <v>106</v>
      </c>
      <c r="Y58" s="53" t="s">
        <v>106</v>
      </c>
      <c r="Z58" s="53" t="s">
        <v>106</v>
      </c>
      <c r="AA58" s="53" t="s">
        <v>106</v>
      </c>
      <c r="AB58" s="53" t="s">
        <v>106</v>
      </c>
    </row>
    <row r="59" spans="1:28" x14ac:dyDescent="0.3">
      <c r="A59" s="51" t="s">
        <v>160</v>
      </c>
      <c r="B59" s="52">
        <v>122.7</v>
      </c>
      <c r="C59" s="52">
        <v>122.7</v>
      </c>
      <c r="D59" s="52">
        <v>122.7</v>
      </c>
      <c r="E59" s="52">
        <v>122.7</v>
      </c>
      <c r="F59" s="52">
        <v>122.7</v>
      </c>
      <c r="G59" s="52">
        <v>122.7</v>
      </c>
      <c r="H59" s="52">
        <v>122.7</v>
      </c>
      <c r="I59" s="52">
        <v>122.7</v>
      </c>
      <c r="J59" s="52">
        <v>122.7</v>
      </c>
      <c r="K59" s="52">
        <v>122.7</v>
      </c>
      <c r="L59" s="52">
        <v>122.7</v>
      </c>
      <c r="M59" s="52">
        <v>122.7</v>
      </c>
      <c r="N59" s="52">
        <v>122.7</v>
      </c>
      <c r="O59" s="52">
        <v>122.7</v>
      </c>
      <c r="P59" s="52">
        <v>122.7</v>
      </c>
      <c r="Q59" s="52">
        <v>122.7</v>
      </c>
      <c r="R59" s="52">
        <v>122.7</v>
      </c>
      <c r="S59" s="52">
        <v>122.7</v>
      </c>
      <c r="T59" s="52">
        <v>122.7</v>
      </c>
      <c r="U59" s="52">
        <v>122.7</v>
      </c>
      <c r="V59" s="53" t="s">
        <v>106</v>
      </c>
      <c r="W59" s="53" t="s">
        <v>106</v>
      </c>
      <c r="X59" s="53" t="s">
        <v>106</v>
      </c>
      <c r="Y59" s="53" t="s">
        <v>106</v>
      </c>
      <c r="Z59" s="53" t="s">
        <v>106</v>
      </c>
      <c r="AA59" s="53" t="s">
        <v>106</v>
      </c>
      <c r="AB59" s="53" t="s">
        <v>106</v>
      </c>
    </row>
    <row r="60" spans="1:28" x14ac:dyDescent="0.3">
      <c r="A60" s="51" t="s">
        <v>161</v>
      </c>
      <c r="B60" s="52">
        <v>122.5</v>
      </c>
      <c r="C60" s="52">
        <v>122.5</v>
      </c>
      <c r="D60" s="52">
        <v>122.5</v>
      </c>
      <c r="E60" s="52">
        <v>122.5</v>
      </c>
      <c r="F60" s="52">
        <v>122.5</v>
      </c>
      <c r="G60" s="52">
        <v>122.5</v>
      </c>
      <c r="H60" s="52">
        <v>122.5</v>
      </c>
      <c r="I60" s="52">
        <v>122.5</v>
      </c>
      <c r="J60" s="52">
        <v>122.5</v>
      </c>
      <c r="K60" s="52">
        <v>122.5</v>
      </c>
      <c r="L60" s="52">
        <v>122.5</v>
      </c>
      <c r="M60" s="52">
        <v>122.5</v>
      </c>
      <c r="N60" s="52">
        <v>122.5</v>
      </c>
      <c r="O60" s="52">
        <v>122.5</v>
      </c>
      <c r="P60" s="52">
        <v>122.5</v>
      </c>
      <c r="Q60" s="52">
        <v>122.5</v>
      </c>
      <c r="R60" s="52">
        <v>122.5</v>
      </c>
      <c r="S60" s="52">
        <v>122.5</v>
      </c>
      <c r="T60" s="52">
        <v>122.5</v>
      </c>
      <c r="U60" s="52">
        <v>122.4</v>
      </c>
      <c r="V60" s="53" t="s">
        <v>106</v>
      </c>
      <c r="W60" s="53" t="s">
        <v>106</v>
      </c>
      <c r="X60" s="53" t="s">
        <v>106</v>
      </c>
      <c r="Y60" s="53" t="s">
        <v>106</v>
      </c>
      <c r="Z60" s="53" t="s">
        <v>106</v>
      </c>
      <c r="AA60" s="53" t="s">
        <v>106</v>
      </c>
      <c r="AB60" s="53" t="s">
        <v>106</v>
      </c>
    </row>
    <row r="61" spans="1:28" x14ac:dyDescent="0.3">
      <c r="A61" s="51" t="s">
        <v>162</v>
      </c>
      <c r="B61" s="52">
        <v>122.2</v>
      </c>
      <c r="C61" s="52">
        <v>122.2</v>
      </c>
      <c r="D61" s="52">
        <v>122.2</v>
      </c>
      <c r="E61" s="52">
        <v>122.2</v>
      </c>
      <c r="F61" s="52">
        <v>122.2</v>
      </c>
      <c r="G61" s="52">
        <v>122.2</v>
      </c>
      <c r="H61" s="52">
        <v>122.2</v>
      </c>
      <c r="I61" s="52">
        <v>122.2</v>
      </c>
      <c r="J61" s="52">
        <v>122.2</v>
      </c>
      <c r="K61" s="52">
        <v>122.2</v>
      </c>
      <c r="L61" s="52">
        <v>122.2</v>
      </c>
      <c r="M61" s="52">
        <v>122.2</v>
      </c>
      <c r="N61" s="52">
        <v>122.2</v>
      </c>
      <c r="O61" s="52">
        <v>122.2</v>
      </c>
      <c r="P61" s="52">
        <v>122.2</v>
      </c>
      <c r="Q61" s="52">
        <v>122.2</v>
      </c>
      <c r="R61" s="52">
        <v>122.2</v>
      </c>
      <c r="S61" s="52">
        <v>122.2</v>
      </c>
      <c r="T61" s="52">
        <v>122.2</v>
      </c>
      <c r="U61" s="52">
        <v>122.2</v>
      </c>
      <c r="V61" s="53" t="s">
        <v>106</v>
      </c>
      <c r="W61" s="53" t="s">
        <v>106</v>
      </c>
      <c r="X61" s="53" t="s">
        <v>106</v>
      </c>
      <c r="Y61" s="53" t="s">
        <v>106</v>
      </c>
      <c r="Z61" s="53" t="s">
        <v>106</v>
      </c>
      <c r="AA61" s="53" t="s">
        <v>106</v>
      </c>
      <c r="AB61" s="53" t="s">
        <v>106</v>
      </c>
    </row>
    <row r="62" spans="1:28" x14ac:dyDescent="0.3">
      <c r="A62" s="51" t="s">
        <v>163</v>
      </c>
      <c r="B62" s="52">
        <v>122</v>
      </c>
      <c r="C62" s="52">
        <v>122</v>
      </c>
      <c r="D62" s="52">
        <v>122</v>
      </c>
      <c r="E62" s="52">
        <v>122</v>
      </c>
      <c r="F62" s="52">
        <v>122</v>
      </c>
      <c r="G62" s="52">
        <v>122</v>
      </c>
      <c r="H62" s="52">
        <v>122</v>
      </c>
      <c r="I62" s="52">
        <v>122</v>
      </c>
      <c r="J62" s="52">
        <v>122</v>
      </c>
      <c r="K62" s="52">
        <v>122</v>
      </c>
      <c r="L62" s="52">
        <v>122</v>
      </c>
      <c r="M62" s="52">
        <v>122</v>
      </c>
      <c r="N62" s="52">
        <v>122</v>
      </c>
      <c r="O62" s="52">
        <v>122</v>
      </c>
      <c r="P62" s="52">
        <v>122</v>
      </c>
      <c r="Q62" s="52">
        <v>122</v>
      </c>
      <c r="R62" s="52">
        <v>122</v>
      </c>
      <c r="S62" s="52">
        <v>122</v>
      </c>
      <c r="T62" s="52">
        <v>122</v>
      </c>
      <c r="U62" s="52">
        <v>122</v>
      </c>
      <c r="V62" s="52">
        <v>122</v>
      </c>
      <c r="W62" s="53" t="s">
        <v>106</v>
      </c>
      <c r="X62" s="53" t="s">
        <v>106</v>
      </c>
      <c r="Y62" s="53" t="s">
        <v>106</v>
      </c>
      <c r="Z62" s="53" t="s">
        <v>106</v>
      </c>
      <c r="AA62" s="53" t="s">
        <v>106</v>
      </c>
      <c r="AB62" s="53" t="s">
        <v>106</v>
      </c>
    </row>
    <row r="63" spans="1:28" x14ac:dyDescent="0.3">
      <c r="A63" s="51" t="s">
        <v>164</v>
      </c>
      <c r="B63" s="52">
        <v>121.7</v>
      </c>
      <c r="C63" s="52">
        <v>121.7</v>
      </c>
      <c r="D63" s="52">
        <v>121.7</v>
      </c>
      <c r="E63" s="52">
        <v>121.7</v>
      </c>
      <c r="F63" s="52">
        <v>121.7</v>
      </c>
      <c r="G63" s="52">
        <v>121.7</v>
      </c>
      <c r="H63" s="52">
        <v>121.7</v>
      </c>
      <c r="I63" s="52">
        <v>121.7</v>
      </c>
      <c r="J63" s="52">
        <v>121.7</v>
      </c>
      <c r="K63" s="52">
        <v>121.7</v>
      </c>
      <c r="L63" s="52">
        <v>121.7</v>
      </c>
      <c r="M63" s="52">
        <v>121.7</v>
      </c>
      <c r="N63" s="52">
        <v>121.7</v>
      </c>
      <c r="O63" s="52">
        <v>121.7</v>
      </c>
      <c r="P63" s="52">
        <v>121.7</v>
      </c>
      <c r="Q63" s="52">
        <v>121.7</v>
      </c>
      <c r="R63" s="52">
        <v>121.7</v>
      </c>
      <c r="S63" s="52">
        <v>121.7</v>
      </c>
      <c r="T63" s="52">
        <v>121.7</v>
      </c>
      <c r="U63" s="52">
        <v>121.7</v>
      </c>
      <c r="V63" s="52">
        <v>121.7</v>
      </c>
      <c r="W63" s="53" t="s">
        <v>106</v>
      </c>
      <c r="X63" s="53" t="s">
        <v>106</v>
      </c>
      <c r="Y63" s="53" t="s">
        <v>106</v>
      </c>
      <c r="Z63" s="53" t="s">
        <v>106</v>
      </c>
      <c r="AA63" s="53" t="s">
        <v>106</v>
      </c>
      <c r="AB63" s="53" t="s">
        <v>106</v>
      </c>
    </row>
    <row r="64" spans="1:28" x14ac:dyDescent="0.3">
      <c r="A64" s="51" t="s">
        <v>165</v>
      </c>
      <c r="B64" s="52">
        <v>121.4</v>
      </c>
      <c r="C64" s="52">
        <v>121.4</v>
      </c>
      <c r="D64" s="52">
        <v>121.4</v>
      </c>
      <c r="E64" s="52">
        <v>121.4</v>
      </c>
      <c r="F64" s="52">
        <v>121.4</v>
      </c>
      <c r="G64" s="52">
        <v>121.4</v>
      </c>
      <c r="H64" s="52">
        <v>121.4</v>
      </c>
      <c r="I64" s="52">
        <v>121.4</v>
      </c>
      <c r="J64" s="52">
        <v>121.4</v>
      </c>
      <c r="K64" s="52">
        <v>121.4</v>
      </c>
      <c r="L64" s="52">
        <v>121.4</v>
      </c>
      <c r="M64" s="52">
        <v>121.4</v>
      </c>
      <c r="N64" s="52">
        <v>121.4</v>
      </c>
      <c r="O64" s="52">
        <v>121.4</v>
      </c>
      <c r="P64" s="52">
        <v>121.4</v>
      </c>
      <c r="Q64" s="52">
        <v>121.4</v>
      </c>
      <c r="R64" s="52">
        <v>121.4</v>
      </c>
      <c r="S64" s="52">
        <v>121.4</v>
      </c>
      <c r="T64" s="52">
        <v>121.4</v>
      </c>
      <c r="U64" s="52">
        <v>121.3</v>
      </c>
      <c r="V64" s="52">
        <v>121.4</v>
      </c>
      <c r="W64" s="53" t="s">
        <v>106</v>
      </c>
      <c r="X64" s="53" t="s">
        <v>106</v>
      </c>
      <c r="Y64" s="53" t="s">
        <v>106</v>
      </c>
      <c r="Z64" s="53" t="s">
        <v>106</v>
      </c>
      <c r="AA64" s="53" t="s">
        <v>106</v>
      </c>
      <c r="AB64" s="53" t="s">
        <v>106</v>
      </c>
    </row>
    <row r="65" spans="1:28" x14ac:dyDescent="0.3">
      <c r="A65" s="51" t="s">
        <v>166</v>
      </c>
      <c r="B65" s="52">
        <v>121</v>
      </c>
      <c r="C65" s="52">
        <v>121</v>
      </c>
      <c r="D65" s="52">
        <v>121</v>
      </c>
      <c r="E65" s="52">
        <v>121</v>
      </c>
      <c r="F65" s="52">
        <v>121</v>
      </c>
      <c r="G65" s="52">
        <v>121</v>
      </c>
      <c r="H65" s="52">
        <v>121</v>
      </c>
      <c r="I65" s="52">
        <v>121</v>
      </c>
      <c r="J65" s="52">
        <v>121</v>
      </c>
      <c r="K65" s="52">
        <v>121</v>
      </c>
      <c r="L65" s="52">
        <v>121</v>
      </c>
      <c r="M65" s="52">
        <v>121</v>
      </c>
      <c r="N65" s="52">
        <v>121</v>
      </c>
      <c r="O65" s="52">
        <v>121</v>
      </c>
      <c r="P65" s="52">
        <v>121</v>
      </c>
      <c r="Q65" s="52">
        <v>121</v>
      </c>
      <c r="R65" s="52">
        <v>121</v>
      </c>
      <c r="S65" s="52">
        <v>121</v>
      </c>
      <c r="T65" s="52">
        <v>121</v>
      </c>
      <c r="U65" s="52">
        <v>121</v>
      </c>
      <c r="V65" s="52">
        <v>121</v>
      </c>
      <c r="W65" s="52">
        <v>121</v>
      </c>
      <c r="X65" s="53" t="s">
        <v>106</v>
      </c>
      <c r="Y65" s="53" t="s">
        <v>106</v>
      </c>
      <c r="Z65" s="53" t="s">
        <v>106</v>
      </c>
      <c r="AA65" s="53" t="s">
        <v>106</v>
      </c>
      <c r="AB65" s="53" t="s">
        <v>106</v>
      </c>
    </row>
    <row r="66" spans="1:28" x14ac:dyDescent="0.3">
      <c r="A66" s="51" t="s">
        <v>167</v>
      </c>
      <c r="B66" s="52">
        <v>120.8</v>
      </c>
      <c r="C66" s="52">
        <v>120.8</v>
      </c>
      <c r="D66" s="52">
        <v>120.8</v>
      </c>
      <c r="E66" s="52">
        <v>120.8</v>
      </c>
      <c r="F66" s="52">
        <v>120.8</v>
      </c>
      <c r="G66" s="52">
        <v>120.8</v>
      </c>
      <c r="H66" s="52">
        <v>120.8</v>
      </c>
      <c r="I66" s="52">
        <v>120.8</v>
      </c>
      <c r="J66" s="52">
        <v>120.8</v>
      </c>
      <c r="K66" s="52">
        <v>120.8</v>
      </c>
      <c r="L66" s="52">
        <v>120.8</v>
      </c>
      <c r="M66" s="52">
        <v>120.8</v>
      </c>
      <c r="N66" s="52">
        <v>120.8</v>
      </c>
      <c r="O66" s="52">
        <v>120.8</v>
      </c>
      <c r="P66" s="52">
        <v>120.8</v>
      </c>
      <c r="Q66" s="52">
        <v>120.8</v>
      </c>
      <c r="R66" s="52">
        <v>120.8</v>
      </c>
      <c r="S66" s="52">
        <v>120.8</v>
      </c>
      <c r="T66" s="52">
        <v>120.8</v>
      </c>
      <c r="U66" s="52">
        <v>120.8</v>
      </c>
      <c r="V66" s="52">
        <v>120.8</v>
      </c>
      <c r="W66" s="52">
        <v>120.8</v>
      </c>
      <c r="X66" s="53" t="s">
        <v>106</v>
      </c>
      <c r="Y66" s="53" t="s">
        <v>106</v>
      </c>
      <c r="Z66" s="53" t="s">
        <v>106</v>
      </c>
      <c r="AA66" s="53" t="s">
        <v>106</v>
      </c>
      <c r="AB66" s="53" t="s">
        <v>106</v>
      </c>
    </row>
    <row r="67" spans="1:28" x14ac:dyDescent="0.3">
      <c r="A67" s="51" t="s">
        <v>168</v>
      </c>
      <c r="B67" s="52">
        <v>120.5</v>
      </c>
      <c r="C67" s="52">
        <v>120.5</v>
      </c>
      <c r="D67" s="52">
        <v>120.5</v>
      </c>
      <c r="E67" s="52">
        <v>120.5</v>
      </c>
      <c r="F67" s="52">
        <v>120.5</v>
      </c>
      <c r="G67" s="52">
        <v>120.5</v>
      </c>
      <c r="H67" s="52">
        <v>120.5</v>
      </c>
      <c r="I67" s="52">
        <v>120.5</v>
      </c>
      <c r="J67" s="52">
        <v>120.5</v>
      </c>
      <c r="K67" s="52">
        <v>120.5</v>
      </c>
      <c r="L67" s="52">
        <v>120.5</v>
      </c>
      <c r="M67" s="52">
        <v>120.5</v>
      </c>
      <c r="N67" s="52">
        <v>120.5</v>
      </c>
      <c r="O67" s="52">
        <v>120.5</v>
      </c>
      <c r="P67" s="52">
        <v>120.5</v>
      </c>
      <c r="Q67" s="52">
        <v>120.5</v>
      </c>
      <c r="R67" s="52">
        <v>120.5</v>
      </c>
      <c r="S67" s="52">
        <v>120.5</v>
      </c>
      <c r="T67" s="52">
        <v>120.5</v>
      </c>
      <c r="U67" s="52">
        <v>120.5</v>
      </c>
      <c r="V67" s="52">
        <v>120.5</v>
      </c>
      <c r="W67" s="52">
        <v>120.5</v>
      </c>
      <c r="X67" s="53" t="s">
        <v>106</v>
      </c>
      <c r="Y67" s="53" t="s">
        <v>106</v>
      </c>
      <c r="Z67" s="53" t="s">
        <v>106</v>
      </c>
      <c r="AA67" s="53" t="s">
        <v>106</v>
      </c>
      <c r="AB67" s="53" t="s">
        <v>106</v>
      </c>
    </row>
    <row r="68" spans="1:28" x14ac:dyDescent="0.3">
      <c r="A68" s="51" t="s">
        <v>169</v>
      </c>
      <c r="B68" s="52">
        <v>120.2</v>
      </c>
      <c r="C68" s="52">
        <v>120.2</v>
      </c>
      <c r="D68" s="52">
        <v>120.2</v>
      </c>
      <c r="E68" s="52">
        <v>120.2</v>
      </c>
      <c r="F68" s="52">
        <v>120.2</v>
      </c>
      <c r="G68" s="52">
        <v>120.2</v>
      </c>
      <c r="H68" s="52">
        <v>120.2</v>
      </c>
      <c r="I68" s="52">
        <v>120.2</v>
      </c>
      <c r="J68" s="52">
        <v>120.2</v>
      </c>
      <c r="K68" s="52">
        <v>120.2</v>
      </c>
      <c r="L68" s="52">
        <v>120.2</v>
      </c>
      <c r="M68" s="52">
        <v>120.2</v>
      </c>
      <c r="N68" s="52">
        <v>120.2</v>
      </c>
      <c r="O68" s="52">
        <v>120.2</v>
      </c>
      <c r="P68" s="52">
        <v>120.2</v>
      </c>
      <c r="Q68" s="52">
        <v>120.2</v>
      </c>
      <c r="R68" s="52">
        <v>120.2</v>
      </c>
      <c r="S68" s="52">
        <v>120.2</v>
      </c>
      <c r="T68" s="52">
        <v>120.2</v>
      </c>
      <c r="U68" s="52">
        <v>120.2</v>
      </c>
      <c r="V68" s="52">
        <v>120.2</v>
      </c>
      <c r="W68" s="52">
        <v>120.2</v>
      </c>
      <c r="X68" s="52">
        <v>120.2</v>
      </c>
      <c r="Y68" s="53" t="s">
        <v>106</v>
      </c>
      <c r="Z68" s="53" t="s">
        <v>106</v>
      </c>
      <c r="AA68" s="53" t="s">
        <v>106</v>
      </c>
      <c r="AB68" s="53" t="s">
        <v>106</v>
      </c>
    </row>
    <row r="69" spans="1:28" x14ac:dyDescent="0.3">
      <c r="A69" s="51" t="s">
        <v>170</v>
      </c>
      <c r="B69" s="52">
        <v>120</v>
      </c>
      <c r="C69" s="52">
        <v>120</v>
      </c>
      <c r="D69" s="52">
        <v>120</v>
      </c>
      <c r="E69" s="52">
        <v>120</v>
      </c>
      <c r="F69" s="52">
        <v>120</v>
      </c>
      <c r="G69" s="52">
        <v>120</v>
      </c>
      <c r="H69" s="52">
        <v>120</v>
      </c>
      <c r="I69" s="52">
        <v>120</v>
      </c>
      <c r="J69" s="52">
        <v>120</v>
      </c>
      <c r="K69" s="52">
        <v>120</v>
      </c>
      <c r="L69" s="52">
        <v>120</v>
      </c>
      <c r="M69" s="52">
        <v>120</v>
      </c>
      <c r="N69" s="52">
        <v>120</v>
      </c>
      <c r="O69" s="52">
        <v>120</v>
      </c>
      <c r="P69" s="52">
        <v>120</v>
      </c>
      <c r="Q69" s="52">
        <v>120</v>
      </c>
      <c r="R69" s="52">
        <v>120</v>
      </c>
      <c r="S69" s="52">
        <v>120</v>
      </c>
      <c r="T69" s="52">
        <v>120</v>
      </c>
      <c r="U69" s="52">
        <v>120</v>
      </c>
      <c r="V69" s="52">
        <v>120</v>
      </c>
      <c r="W69" s="52">
        <v>120</v>
      </c>
      <c r="X69" s="52">
        <v>120</v>
      </c>
      <c r="Y69" s="53" t="s">
        <v>106</v>
      </c>
      <c r="Z69" s="53" t="s">
        <v>106</v>
      </c>
      <c r="AA69" s="53" t="s">
        <v>106</v>
      </c>
      <c r="AB69" s="53" t="s">
        <v>106</v>
      </c>
    </row>
    <row r="70" spans="1:28" x14ac:dyDescent="0.3">
      <c r="A70" s="51" t="s">
        <v>171</v>
      </c>
      <c r="B70" s="52">
        <v>119.9</v>
      </c>
      <c r="C70" s="52">
        <v>119.9</v>
      </c>
      <c r="D70" s="52">
        <v>119.9</v>
      </c>
      <c r="E70" s="52">
        <v>119.9</v>
      </c>
      <c r="F70" s="52">
        <v>119.9</v>
      </c>
      <c r="G70" s="52">
        <v>119.9</v>
      </c>
      <c r="H70" s="52">
        <v>119.9</v>
      </c>
      <c r="I70" s="52">
        <v>119.9</v>
      </c>
      <c r="J70" s="52">
        <v>119.9</v>
      </c>
      <c r="K70" s="52">
        <v>119.9</v>
      </c>
      <c r="L70" s="52">
        <v>119.9</v>
      </c>
      <c r="M70" s="52">
        <v>119.9</v>
      </c>
      <c r="N70" s="52">
        <v>119.9</v>
      </c>
      <c r="O70" s="52">
        <v>119.9</v>
      </c>
      <c r="P70" s="52">
        <v>119.9</v>
      </c>
      <c r="Q70" s="52">
        <v>119.9</v>
      </c>
      <c r="R70" s="52">
        <v>119.9</v>
      </c>
      <c r="S70" s="52">
        <v>119.9</v>
      </c>
      <c r="T70" s="52">
        <v>119.9</v>
      </c>
      <c r="U70" s="52">
        <v>119.9</v>
      </c>
      <c r="V70" s="52">
        <v>119.9</v>
      </c>
      <c r="W70" s="52">
        <v>119.9</v>
      </c>
      <c r="X70" s="52">
        <v>119.9</v>
      </c>
      <c r="Y70" s="53" t="s">
        <v>106</v>
      </c>
      <c r="Z70" s="53" t="s">
        <v>106</v>
      </c>
      <c r="AA70" s="53" t="s">
        <v>106</v>
      </c>
      <c r="AB70" s="53" t="s">
        <v>106</v>
      </c>
    </row>
    <row r="71" spans="1:28" x14ac:dyDescent="0.3">
      <c r="A71" s="51" t="s">
        <v>172</v>
      </c>
      <c r="B71" s="52">
        <v>119.7</v>
      </c>
      <c r="C71" s="52">
        <v>119.7</v>
      </c>
      <c r="D71" s="52">
        <v>119.7</v>
      </c>
      <c r="E71" s="52">
        <v>119.7</v>
      </c>
      <c r="F71" s="52">
        <v>119.7</v>
      </c>
      <c r="G71" s="52">
        <v>119.7</v>
      </c>
      <c r="H71" s="52">
        <v>119.7</v>
      </c>
      <c r="I71" s="52">
        <v>119.7</v>
      </c>
      <c r="J71" s="52">
        <v>119.7</v>
      </c>
      <c r="K71" s="52">
        <v>119.7</v>
      </c>
      <c r="L71" s="52">
        <v>119.7</v>
      </c>
      <c r="M71" s="52">
        <v>119.7</v>
      </c>
      <c r="N71" s="52">
        <v>119.7</v>
      </c>
      <c r="O71" s="52">
        <v>119.7</v>
      </c>
      <c r="P71" s="52">
        <v>119.7</v>
      </c>
      <c r="Q71" s="52">
        <v>119.7</v>
      </c>
      <c r="R71" s="52">
        <v>119.7</v>
      </c>
      <c r="S71" s="52">
        <v>119.7</v>
      </c>
      <c r="T71" s="52">
        <v>119.7</v>
      </c>
      <c r="U71" s="52">
        <v>119.7</v>
      </c>
      <c r="V71" s="52">
        <v>119.7</v>
      </c>
      <c r="W71" s="52">
        <v>119.7</v>
      </c>
      <c r="X71" s="52">
        <v>119.7</v>
      </c>
      <c r="Y71" s="52">
        <v>119.7</v>
      </c>
      <c r="Z71" s="53" t="s">
        <v>106</v>
      </c>
      <c r="AA71" s="53" t="s">
        <v>106</v>
      </c>
      <c r="AB71" s="53" t="s">
        <v>106</v>
      </c>
    </row>
    <row r="72" spans="1:28" x14ac:dyDescent="0.3">
      <c r="A72" s="51" t="s">
        <v>173</v>
      </c>
      <c r="B72" s="52">
        <v>119.5</v>
      </c>
      <c r="C72" s="52">
        <v>119.5</v>
      </c>
      <c r="D72" s="52">
        <v>119.5</v>
      </c>
      <c r="E72" s="52">
        <v>119.5</v>
      </c>
      <c r="F72" s="52">
        <v>119.5</v>
      </c>
      <c r="G72" s="52">
        <v>119.5</v>
      </c>
      <c r="H72" s="52">
        <v>119.5</v>
      </c>
      <c r="I72" s="52">
        <v>119.5</v>
      </c>
      <c r="J72" s="52">
        <v>119.5</v>
      </c>
      <c r="K72" s="52">
        <v>119.5</v>
      </c>
      <c r="L72" s="52">
        <v>119.5</v>
      </c>
      <c r="M72" s="52">
        <v>119.5</v>
      </c>
      <c r="N72" s="52">
        <v>119.5</v>
      </c>
      <c r="O72" s="52">
        <v>119.5</v>
      </c>
      <c r="P72" s="52">
        <v>119.5</v>
      </c>
      <c r="Q72" s="52">
        <v>119.5</v>
      </c>
      <c r="R72" s="52">
        <v>119.5</v>
      </c>
      <c r="S72" s="52">
        <v>119.5</v>
      </c>
      <c r="T72" s="52">
        <v>119.5</v>
      </c>
      <c r="U72" s="52">
        <v>119.5</v>
      </c>
      <c r="V72" s="52">
        <v>119.5</v>
      </c>
      <c r="W72" s="52">
        <v>119.5</v>
      </c>
      <c r="X72" s="52">
        <v>119.5</v>
      </c>
      <c r="Y72" s="52">
        <v>119.5</v>
      </c>
      <c r="Z72" s="53" t="s">
        <v>106</v>
      </c>
      <c r="AA72" s="53" t="s">
        <v>106</v>
      </c>
      <c r="AB72" s="53" t="s">
        <v>106</v>
      </c>
    </row>
    <row r="73" spans="1:28" x14ac:dyDescent="0.3">
      <c r="A73" s="51" t="s">
        <v>174</v>
      </c>
      <c r="B73" s="52">
        <v>119.3</v>
      </c>
      <c r="C73" s="52">
        <v>119.3</v>
      </c>
      <c r="D73" s="52">
        <v>119.3</v>
      </c>
      <c r="E73" s="52">
        <v>119.3</v>
      </c>
      <c r="F73" s="52">
        <v>119.3</v>
      </c>
      <c r="G73" s="52">
        <v>119.3</v>
      </c>
      <c r="H73" s="52">
        <v>119.3</v>
      </c>
      <c r="I73" s="52">
        <v>119.3</v>
      </c>
      <c r="J73" s="52">
        <v>119.3</v>
      </c>
      <c r="K73" s="52">
        <v>119.3</v>
      </c>
      <c r="L73" s="52">
        <v>119.3</v>
      </c>
      <c r="M73" s="52">
        <v>119.3</v>
      </c>
      <c r="N73" s="52">
        <v>119.3</v>
      </c>
      <c r="O73" s="52">
        <v>119.3</v>
      </c>
      <c r="P73" s="52">
        <v>119.3</v>
      </c>
      <c r="Q73" s="52">
        <v>119.3</v>
      </c>
      <c r="R73" s="52">
        <v>119.3</v>
      </c>
      <c r="S73" s="52">
        <v>119.3</v>
      </c>
      <c r="T73" s="52">
        <v>119.3</v>
      </c>
      <c r="U73" s="52">
        <v>119.3</v>
      </c>
      <c r="V73" s="52">
        <v>119.3</v>
      </c>
      <c r="W73" s="52">
        <v>119.3</v>
      </c>
      <c r="X73" s="52">
        <v>119.3</v>
      </c>
      <c r="Y73" s="52">
        <v>119.3</v>
      </c>
      <c r="Z73" s="53" t="s">
        <v>106</v>
      </c>
      <c r="AA73" s="53" t="s">
        <v>106</v>
      </c>
      <c r="AB73" s="53" t="s">
        <v>106</v>
      </c>
    </row>
    <row r="74" spans="1:28" x14ac:dyDescent="0.3">
      <c r="A74" s="51" t="s">
        <v>175</v>
      </c>
      <c r="B74" s="52">
        <v>119.1</v>
      </c>
      <c r="C74" s="52">
        <v>119.1</v>
      </c>
      <c r="D74" s="52">
        <v>119.1</v>
      </c>
      <c r="E74" s="52">
        <v>119.1</v>
      </c>
      <c r="F74" s="52">
        <v>119.1</v>
      </c>
      <c r="G74" s="52">
        <v>119.1</v>
      </c>
      <c r="H74" s="52">
        <v>119.1</v>
      </c>
      <c r="I74" s="52">
        <v>119.1</v>
      </c>
      <c r="J74" s="52">
        <v>119.1</v>
      </c>
      <c r="K74" s="52">
        <v>119.1</v>
      </c>
      <c r="L74" s="52">
        <v>119.1</v>
      </c>
      <c r="M74" s="52">
        <v>119.1</v>
      </c>
      <c r="N74" s="52">
        <v>119.1</v>
      </c>
      <c r="O74" s="52">
        <v>119.1</v>
      </c>
      <c r="P74" s="52">
        <v>119.1</v>
      </c>
      <c r="Q74" s="52">
        <v>119.1</v>
      </c>
      <c r="R74" s="52">
        <v>119.1</v>
      </c>
      <c r="S74" s="52">
        <v>119.1</v>
      </c>
      <c r="T74" s="52">
        <v>119.1</v>
      </c>
      <c r="U74" s="52">
        <v>119.1</v>
      </c>
      <c r="V74" s="52">
        <v>119.1</v>
      </c>
      <c r="W74" s="52">
        <v>119.1</v>
      </c>
      <c r="X74" s="52">
        <v>119.1</v>
      </c>
      <c r="Y74" s="52">
        <v>119.1</v>
      </c>
      <c r="Z74" s="52">
        <v>119.1</v>
      </c>
      <c r="AA74" s="53" t="s">
        <v>106</v>
      </c>
      <c r="AB74" s="53" t="s">
        <v>106</v>
      </c>
    </row>
    <row r="75" spans="1:28" x14ac:dyDescent="0.3">
      <c r="A75" s="51" t="s">
        <v>176</v>
      </c>
      <c r="B75" s="52">
        <v>119</v>
      </c>
      <c r="C75" s="52">
        <v>119</v>
      </c>
      <c r="D75" s="52">
        <v>119</v>
      </c>
      <c r="E75" s="52">
        <v>119</v>
      </c>
      <c r="F75" s="52">
        <v>119</v>
      </c>
      <c r="G75" s="52">
        <v>119</v>
      </c>
      <c r="H75" s="52">
        <v>119</v>
      </c>
      <c r="I75" s="52">
        <v>119</v>
      </c>
      <c r="J75" s="52">
        <v>119</v>
      </c>
      <c r="K75" s="52">
        <v>119</v>
      </c>
      <c r="L75" s="52">
        <v>119</v>
      </c>
      <c r="M75" s="52">
        <v>119</v>
      </c>
      <c r="N75" s="52">
        <v>119</v>
      </c>
      <c r="O75" s="52">
        <v>119</v>
      </c>
      <c r="P75" s="52">
        <v>119</v>
      </c>
      <c r="Q75" s="52">
        <v>119</v>
      </c>
      <c r="R75" s="52">
        <v>119</v>
      </c>
      <c r="S75" s="52">
        <v>119</v>
      </c>
      <c r="T75" s="52">
        <v>119</v>
      </c>
      <c r="U75" s="52">
        <v>119</v>
      </c>
      <c r="V75" s="52">
        <v>119</v>
      </c>
      <c r="W75" s="52">
        <v>119</v>
      </c>
      <c r="X75" s="52">
        <v>119</v>
      </c>
      <c r="Y75" s="52">
        <v>119</v>
      </c>
      <c r="Z75" s="52">
        <v>119</v>
      </c>
      <c r="AA75" s="53" t="s">
        <v>106</v>
      </c>
      <c r="AB75" s="53" t="s">
        <v>106</v>
      </c>
    </row>
    <row r="76" spans="1:28" x14ac:dyDescent="0.3">
      <c r="A76" s="51" t="s">
        <v>177</v>
      </c>
      <c r="B76" s="52">
        <v>118.8</v>
      </c>
      <c r="C76" s="52">
        <v>118.8</v>
      </c>
      <c r="D76" s="52">
        <v>118.8</v>
      </c>
      <c r="E76" s="52">
        <v>118.8</v>
      </c>
      <c r="F76" s="52">
        <v>118.8</v>
      </c>
      <c r="G76" s="52">
        <v>118.8</v>
      </c>
      <c r="H76" s="52">
        <v>118.8</v>
      </c>
      <c r="I76" s="52">
        <v>118.8</v>
      </c>
      <c r="J76" s="52">
        <v>118.8</v>
      </c>
      <c r="K76" s="52">
        <v>118.8</v>
      </c>
      <c r="L76" s="52">
        <v>118.8</v>
      </c>
      <c r="M76" s="52">
        <v>118.8</v>
      </c>
      <c r="N76" s="52">
        <v>118.8</v>
      </c>
      <c r="O76" s="52">
        <v>118.8</v>
      </c>
      <c r="P76" s="52">
        <v>118.8</v>
      </c>
      <c r="Q76" s="52">
        <v>118.8</v>
      </c>
      <c r="R76" s="52">
        <v>118.8</v>
      </c>
      <c r="S76" s="52">
        <v>118.8</v>
      </c>
      <c r="T76" s="52">
        <v>118.8</v>
      </c>
      <c r="U76" s="52">
        <v>118.8</v>
      </c>
      <c r="V76" s="52">
        <v>118.8</v>
      </c>
      <c r="W76" s="52">
        <v>118.8</v>
      </c>
      <c r="X76" s="52">
        <v>118.8</v>
      </c>
      <c r="Y76" s="52">
        <v>118.8</v>
      </c>
      <c r="Z76" s="52">
        <v>118.8</v>
      </c>
      <c r="AA76" s="53" t="s">
        <v>106</v>
      </c>
      <c r="AB76" s="53" t="s">
        <v>106</v>
      </c>
    </row>
    <row r="77" spans="1:28" x14ac:dyDescent="0.3">
      <c r="A77" s="51" t="s">
        <v>178</v>
      </c>
      <c r="B77" s="52">
        <v>118.7</v>
      </c>
      <c r="C77" s="52">
        <v>118.7</v>
      </c>
      <c r="D77" s="52">
        <v>118.7</v>
      </c>
      <c r="E77" s="52">
        <v>118.7</v>
      </c>
      <c r="F77" s="52">
        <v>118.7</v>
      </c>
      <c r="G77" s="52">
        <v>118.7</v>
      </c>
      <c r="H77" s="52">
        <v>118.7</v>
      </c>
      <c r="I77" s="52">
        <v>118.7</v>
      </c>
      <c r="J77" s="52">
        <v>118.7</v>
      </c>
      <c r="K77" s="52">
        <v>118.7</v>
      </c>
      <c r="L77" s="52">
        <v>118.7</v>
      </c>
      <c r="M77" s="52">
        <v>118.7</v>
      </c>
      <c r="N77" s="52">
        <v>118.7</v>
      </c>
      <c r="O77" s="52">
        <v>118.7</v>
      </c>
      <c r="P77" s="52">
        <v>118.7</v>
      </c>
      <c r="Q77" s="52">
        <v>118.7</v>
      </c>
      <c r="R77" s="52">
        <v>118.7</v>
      </c>
      <c r="S77" s="52">
        <v>118.7</v>
      </c>
      <c r="T77" s="52">
        <v>118.7</v>
      </c>
      <c r="U77" s="52">
        <v>118.7</v>
      </c>
      <c r="V77" s="52">
        <v>118.7</v>
      </c>
      <c r="W77" s="52">
        <v>118.7</v>
      </c>
      <c r="X77" s="52">
        <v>118.7</v>
      </c>
      <c r="Y77" s="52">
        <v>118.7</v>
      </c>
      <c r="Z77" s="52">
        <v>118.7</v>
      </c>
      <c r="AA77" s="52">
        <v>118.7</v>
      </c>
      <c r="AB77" s="53" t="s">
        <v>106</v>
      </c>
    </row>
    <row r="78" spans="1:28" x14ac:dyDescent="0.3">
      <c r="A78" s="51" t="s">
        <v>179</v>
      </c>
      <c r="B78" s="52">
        <v>118.6</v>
      </c>
      <c r="C78" s="52">
        <v>118.6</v>
      </c>
      <c r="D78" s="52">
        <v>118.6</v>
      </c>
      <c r="E78" s="52">
        <v>118.6</v>
      </c>
      <c r="F78" s="52">
        <v>118.6</v>
      </c>
      <c r="G78" s="52">
        <v>118.6</v>
      </c>
      <c r="H78" s="52">
        <v>118.6</v>
      </c>
      <c r="I78" s="52">
        <v>118.6</v>
      </c>
      <c r="J78" s="52">
        <v>118.6</v>
      </c>
      <c r="K78" s="52">
        <v>118.6</v>
      </c>
      <c r="L78" s="52">
        <v>118.6</v>
      </c>
      <c r="M78" s="52">
        <v>118.6</v>
      </c>
      <c r="N78" s="52">
        <v>118.6</v>
      </c>
      <c r="O78" s="52">
        <v>118.6</v>
      </c>
      <c r="P78" s="52">
        <v>118.6</v>
      </c>
      <c r="Q78" s="52">
        <v>118.6</v>
      </c>
      <c r="R78" s="52">
        <v>118.6</v>
      </c>
      <c r="S78" s="52">
        <v>118.6</v>
      </c>
      <c r="T78" s="52">
        <v>118.6</v>
      </c>
      <c r="U78" s="52">
        <v>118.6</v>
      </c>
      <c r="V78" s="52">
        <v>118.6</v>
      </c>
      <c r="W78" s="52">
        <v>118.6</v>
      </c>
      <c r="X78" s="52">
        <v>118.6</v>
      </c>
      <c r="Y78" s="52">
        <v>118.6</v>
      </c>
      <c r="Z78" s="52">
        <v>118.6</v>
      </c>
      <c r="AA78" s="52">
        <v>118.6</v>
      </c>
      <c r="AB78" s="53" t="s">
        <v>106</v>
      </c>
    </row>
    <row r="79" spans="1:28" x14ac:dyDescent="0.3">
      <c r="A79" s="51" t="s">
        <v>180</v>
      </c>
      <c r="B79" s="52">
        <v>118.5</v>
      </c>
      <c r="C79" s="52">
        <v>118.5</v>
      </c>
      <c r="D79" s="52">
        <v>118.5</v>
      </c>
      <c r="E79" s="52">
        <v>118.5</v>
      </c>
      <c r="F79" s="52">
        <v>118.5</v>
      </c>
      <c r="G79" s="52">
        <v>118.5</v>
      </c>
      <c r="H79" s="52">
        <v>118.5</v>
      </c>
      <c r="I79" s="52">
        <v>118.5</v>
      </c>
      <c r="J79" s="52">
        <v>118.5</v>
      </c>
      <c r="K79" s="52">
        <v>118.5</v>
      </c>
      <c r="L79" s="52">
        <v>118.5</v>
      </c>
      <c r="M79" s="52">
        <v>118.5</v>
      </c>
      <c r="N79" s="52">
        <v>118.5</v>
      </c>
      <c r="O79" s="52">
        <v>118.5</v>
      </c>
      <c r="P79" s="52">
        <v>118.5</v>
      </c>
      <c r="Q79" s="52">
        <v>118.5</v>
      </c>
      <c r="R79" s="52">
        <v>118.5</v>
      </c>
      <c r="S79" s="52">
        <v>118.5</v>
      </c>
      <c r="T79" s="52">
        <v>118.5</v>
      </c>
      <c r="U79" s="52">
        <v>118.5</v>
      </c>
      <c r="V79" s="52">
        <v>118.5</v>
      </c>
      <c r="W79" s="52">
        <v>118.5</v>
      </c>
      <c r="X79" s="52">
        <v>118.5</v>
      </c>
      <c r="Y79" s="52">
        <v>118.5</v>
      </c>
      <c r="Z79" s="52">
        <v>118.5</v>
      </c>
      <c r="AA79" s="52">
        <v>118.5</v>
      </c>
      <c r="AB79" s="53" t="s">
        <v>106</v>
      </c>
    </row>
    <row r="80" spans="1:28" x14ac:dyDescent="0.3">
      <c r="A80" s="51" t="s">
        <v>181</v>
      </c>
      <c r="B80" s="52">
        <v>118.5</v>
      </c>
      <c r="C80" s="52">
        <v>118.5</v>
      </c>
      <c r="D80" s="52">
        <v>118.5</v>
      </c>
      <c r="E80" s="52">
        <v>118.5</v>
      </c>
      <c r="F80" s="52">
        <v>118.5</v>
      </c>
      <c r="G80" s="52">
        <v>118.5</v>
      </c>
      <c r="H80" s="52">
        <v>118.5</v>
      </c>
      <c r="I80" s="52">
        <v>118.5</v>
      </c>
      <c r="J80" s="52">
        <v>118.5</v>
      </c>
      <c r="K80" s="52">
        <v>118.5</v>
      </c>
      <c r="L80" s="52">
        <v>118.5</v>
      </c>
      <c r="M80" s="52">
        <v>118.5</v>
      </c>
      <c r="N80" s="52">
        <v>118.5</v>
      </c>
      <c r="O80" s="52">
        <v>118.5</v>
      </c>
      <c r="P80" s="52">
        <v>118.5</v>
      </c>
      <c r="Q80" s="52">
        <v>118.5</v>
      </c>
      <c r="R80" s="52">
        <v>118.5</v>
      </c>
      <c r="S80" s="52">
        <v>118.5</v>
      </c>
      <c r="T80" s="52">
        <v>118.5</v>
      </c>
      <c r="U80" s="52">
        <v>118.5</v>
      </c>
      <c r="V80" s="52">
        <v>118.5</v>
      </c>
      <c r="W80" s="52">
        <v>118.5</v>
      </c>
      <c r="X80" s="52">
        <v>118.5</v>
      </c>
      <c r="Y80" s="52">
        <v>118.5</v>
      </c>
      <c r="Z80" s="52">
        <v>118.5</v>
      </c>
      <c r="AA80" s="52">
        <v>118.5</v>
      </c>
      <c r="AB80" s="52">
        <v>118.5</v>
      </c>
    </row>
    <row r="81" spans="1:28" x14ac:dyDescent="0.3">
      <c r="A81" s="51" t="s">
        <v>182</v>
      </c>
      <c r="B81" s="52">
        <v>118.4</v>
      </c>
      <c r="C81" s="52">
        <v>118.4</v>
      </c>
      <c r="D81" s="52">
        <v>118.4</v>
      </c>
      <c r="E81" s="52">
        <v>118.4</v>
      </c>
      <c r="F81" s="52">
        <v>118.4</v>
      </c>
      <c r="G81" s="52">
        <v>118.4</v>
      </c>
      <c r="H81" s="52">
        <v>118.4</v>
      </c>
      <c r="I81" s="52">
        <v>118.4</v>
      </c>
      <c r="J81" s="52">
        <v>118.4</v>
      </c>
      <c r="K81" s="52">
        <v>118.4</v>
      </c>
      <c r="L81" s="52">
        <v>118.4</v>
      </c>
      <c r="M81" s="52">
        <v>118.4</v>
      </c>
      <c r="N81" s="52">
        <v>118.4</v>
      </c>
      <c r="O81" s="52">
        <v>118.4</v>
      </c>
      <c r="P81" s="52">
        <v>118.4</v>
      </c>
      <c r="Q81" s="52">
        <v>118.4</v>
      </c>
      <c r="R81" s="52">
        <v>118.4</v>
      </c>
      <c r="S81" s="52">
        <v>118.4</v>
      </c>
      <c r="T81" s="52">
        <v>118.4</v>
      </c>
      <c r="U81" s="52">
        <v>118.4</v>
      </c>
      <c r="V81" s="52">
        <v>118.4</v>
      </c>
      <c r="W81" s="52">
        <v>118.4</v>
      </c>
      <c r="X81" s="52">
        <v>118.4</v>
      </c>
      <c r="Y81" s="52">
        <v>118.4</v>
      </c>
      <c r="Z81" s="52">
        <v>118.4</v>
      </c>
      <c r="AA81" s="52">
        <v>118.4</v>
      </c>
      <c r="AB81" s="52">
        <v>118.4</v>
      </c>
    </row>
    <row r="82" spans="1:28" x14ac:dyDescent="0.3">
      <c r="A82" s="51" t="s">
        <v>183</v>
      </c>
      <c r="B82" s="52">
        <v>118.3</v>
      </c>
      <c r="C82" s="52">
        <v>118.3</v>
      </c>
      <c r="D82" s="52">
        <v>118.3</v>
      </c>
      <c r="E82" s="52">
        <v>118.3</v>
      </c>
      <c r="F82" s="52">
        <v>118.3</v>
      </c>
      <c r="G82" s="52">
        <v>118.3</v>
      </c>
      <c r="H82" s="52">
        <v>118.3</v>
      </c>
      <c r="I82" s="52">
        <v>118.3</v>
      </c>
      <c r="J82" s="52">
        <v>118.3</v>
      </c>
      <c r="K82" s="52">
        <v>118.3</v>
      </c>
      <c r="L82" s="52">
        <v>118.3</v>
      </c>
      <c r="M82" s="52">
        <v>118.3</v>
      </c>
      <c r="N82" s="52">
        <v>118.3</v>
      </c>
      <c r="O82" s="52">
        <v>118.3</v>
      </c>
      <c r="P82" s="52">
        <v>118.3</v>
      </c>
      <c r="Q82" s="52">
        <v>118.3</v>
      </c>
      <c r="R82" s="52">
        <v>118.3</v>
      </c>
      <c r="S82" s="52">
        <v>118.3</v>
      </c>
      <c r="T82" s="52">
        <v>118.3</v>
      </c>
      <c r="U82" s="52">
        <v>118.3</v>
      </c>
      <c r="V82" s="52">
        <v>118.3</v>
      </c>
      <c r="W82" s="52">
        <v>118.3</v>
      </c>
      <c r="X82" s="52">
        <v>118.3</v>
      </c>
      <c r="Y82" s="52">
        <v>118.3</v>
      </c>
      <c r="Z82" s="52">
        <v>118.3</v>
      </c>
      <c r="AA82" s="52">
        <v>118.3</v>
      </c>
      <c r="AB82" s="52">
        <v>118.3</v>
      </c>
    </row>
    <row r="83" spans="1:28" x14ac:dyDescent="0.3">
      <c r="A83" s="51" t="s">
        <v>184</v>
      </c>
      <c r="B83" s="52">
        <v>118.1</v>
      </c>
      <c r="C83" s="52">
        <v>118.1</v>
      </c>
      <c r="D83" s="52">
        <v>118.1</v>
      </c>
      <c r="E83" s="52">
        <v>118.1</v>
      </c>
      <c r="F83" s="52">
        <v>118.1</v>
      </c>
      <c r="G83" s="52">
        <v>118.1</v>
      </c>
      <c r="H83" s="52">
        <v>118.1</v>
      </c>
      <c r="I83" s="52">
        <v>118.1</v>
      </c>
      <c r="J83" s="52">
        <v>118.1</v>
      </c>
      <c r="K83" s="52">
        <v>118.1</v>
      </c>
      <c r="L83" s="52">
        <v>118.1</v>
      </c>
      <c r="M83" s="52">
        <v>118.1</v>
      </c>
      <c r="N83" s="52">
        <v>118.1</v>
      </c>
      <c r="O83" s="52">
        <v>118.1</v>
      </c>
      <c r="P83" s="52">
        <v>118.1</v>
      </c>
      <c r="Q83" s="52">
        <v>118.1</v>
      </c>
      <c r="R83" s="52">
        <v>118.1</v>
      </c>
      <c r="S83" s="52">
        <v>118.1</v>
      </c>
      <c r="T83" s="52">
        <v>118.1</v>
      </c>
      <c r="U83" s="52">
        <v>118.1</v>
      </c>
      <c r="V83" s="52">
        <v>118.1</v>
      </c>
      <c r="W83" s="52">
        <v>118.1</v>
      </c>
      <c r="X83" s="52">
        <v>118.1</v>
      </c>
      <c r="Y83" s="52">
        <v>118.1</v>
      </c>
      <c r="Z83" s="52">
        <v>118.1</v>
      </c>
      <c r="AA83" s="52">
        <v>118.1</v>
      </c>
      <c r="AB83" s="52">
        <v>118.1</v>
      </c>
    </row>
    <row r="84" spans="1:28" x14ac:dyDescent="0.3">
      <c r="A84" s="51" t="s">
        <v>185</v>
      </c>
      <c r="B84" s="52">
        <v>118</v>
      </c>
      <c r="C84" s="52">
        <v>118</v>
      </c>
      <c r="D84" s="52">
        <v>118</v>
      </c>
      <c r="E84" s="52">
        <v>118</v>
      </c>
      <c r="F84" s="52">
        <v>118</v>
      </c>
      <c r="G84" s="52">
        <v>118</v>
      </c>
      <c r="H84" s="52">
        <v>118</v>
      </c>
      <c r="I84" s="52">
        <v>118</v>
      </c>
      <c r="J84" s="52">
        <v>118</v>
      </c>
      <c r="K84" s="52">
        <v>118</v>
      </c>
      <c r="L84" s="52">
        <v>118</v>
      </c>
      <c r="M84" s="52">
        <v>118</v>
      </c>
      <c r="N84" s="52">
        <v>118</v>
      </c>
      <c r="O84" s="52">
        <v>118</v>
      </c>
      <c r="P84" s="52">
        <v>118</v>
      </c>
      <c r="Q84" s="52">
        <v>118</v>
      </c>
      <c r="R84" s="52">
        <v>118</v>
      </c>
      <c r="S84" s="52">
        <v>118</v>
      </c>
      <c r="T84" s="52">
        <v>118</v>
      </c>
      <c r="U84" s="52">
        <v>118</v>
      </c>
      <c r="V84" s="52">
        <v>118</v>
      </c>
      <c r="W84" s="52">
        <v>118</v>
      </c>
      <c r="X84" s="52">
        <v>118</v>
      </c>
      <c r="Y84" s="52">
        <v>118</v>
      </c>
      <c r="Z84" s="52">
        <v>118</v>
      </c>
      <c r="AA84" s="52">
        <v>118</v>
      </c>
      <c r="AB84" s="52">
        <v>118</v>
      </c>
    </row>
    <row r="85" spans="1:28" x14ac:dyDescent="0.3">
      <c r="A85" s="51" t="s">
        <v>186</v>
      </c>
      <c r="B85" s="52">
        <v>117.9</v>
      </c>
      <c r="C85" s="52">
        <v>117.9</v>
      </c>
      <c r="D85" s="52">
        <v>117.9</v>
      </c>
      <c r="E85" s="52">
        <v>117.9</v>
      </c>
      <c r="F85" s="52">
        <v>117.9</v>
      </c>
      <c r="G85" s="52">
        <v>117.9</v>
      </c>
      <c r="H85" s="52">
        <v>117.9</v>
      </c>
      <c r="I85" s="52">
        <v>117.9</v>
      </c>
      <c r="J85" s="52">
        <v>117.9</v>
      </c>
      <c r="K85" s="52">
        <v>117.9</v>
      </c>
      <c r="L85" s="52">
        <v>117.9</v>
      </c>
      <c r="M85" s="52">
        <v>117.9</v>
      </c>
      <c r="N85" s="52">
        <v>117.9</v>
      </c>
      <c r="O85" s="52">
        <v>117.9</v>
      </c>
      <c r="P85" s="52">
        <v>117.9</v>
      </c>
      <c r="Q85" s="52">
        <v>117.9</v>
      </c>
      <c r="R85" s="52">
        <v>117.9</v>
      </c>
      <c r="S85" s="52">
        <v>117.9</v>
      </c>
      <c r="T85" s="52">
        <v>117.9</v>
      </c>
      <c r="U85" s="52">
        <v>117.9</v>
      </c>
      <c r="V85" s="52">
        <v>117.9</v>
      </c>
      <c r="W85" s="52">
        <v>117.9</v>
      </c>
      <c r="X85" s="52">
        <v>117.9</v>
      </c>
      <c r="Y85" s="52">
        <v>117.9</v>
      </c>
      <c r="Z85" s="52">
        <v>117.9</v>
      </c>
      <c r="AA85" s="52">
        <v>117.9</v>
      </c>
      <c r="AB85" s="52">
        <v>117.9</v>
      </c>
    </row>
    <row r="86" spans="1:28" x14ac:dyDescent="0.3">
      <c r="A86" s="51" t="s">
        <v>187</v>
      </c>
      <c r="B86" s="52">
        <v>117.7</v>
      </c>
      <c r="C86" s="52">
        <v>117.7</v>
      </c>
      <c r="D86" s="52">
        <v>117.7</v>
      </c>
      <c r="E86" s="52">
        <v>117.7</v>
      </c>
      <c r="F86" s="52">
        <v>117.7</v>
      </c>
      <c r="G86" s="52">
        <v>117.7</v>
      </c>
      <c r="H86" s="52">
        <v>117.7</v>
      </c>
      <c r="I86" s="52">
        <v>117.7</v>
      </c>
      <c r="J86" s="52">
        <v>117.7</v>
      </c>
      <c r="K86" s="52">
        <v>117.7</v>
      </c>
      <c r="L86" s="52">
        <v>117.7</v>
      </c>
      <c r="M86" s="52">
        <v>117.7</v>
      </c>
      <c r="N86" s="52">
        <v>117.7</v>
      </c>
      <c r="O86" s="52">
        <v>117.7</v>
      </c>
      <c r="P86" s="52">
        <v>117.7</v>
      </c>
      <c r="Q86" s="52">
        <v>117.7</v>
      </c>
      <c r="R86" s="52">
        <v>117.7</v>
      </c>
      <c r="S86" s="52">
        <v>117.7</v>
      </c>
      <c r="T86" s="52">
        <v>117.7</v>
      </c>
      <c r="U86" s="52">
        <v>117.7</v>
      </c>
      <c r="V86" s="52">
        <v>117.7</v>
      </c>
      <c r="W86" s="52">
        <v>117.7</v>
      </c>
      <c r="X86" s="52">
        <v>117.7</v>
      </c>
      <c r="Y86" s="52">
        <v>117.7</v>
      </c>
      <c r="Z86" s="52">
        <v>117.7</v>
      </c>
      <c r="AA86" s="52">
        <v>117.7</v>
      </c>
      <c r="AB86" s="52">
        <v>117.7</v>
      </c>
    </row>
    <row r="87" spans="1:28" x14ac:dyDescent="0.3">
      <c r="A87" s="51" t="s">
        <v>188</v>
      </c>
      <c r="B87" s="52">
        <v>117.5</v>
      </c>
      <c r="C87" s="52">
        <v>117.5</v>
      </c>
      <c r="D87" s="52">
        <v>117.5</v>
      </c>
      <c r="E87" s="52">
        <v>117.5</v>
      </c>
      <c r="F87" s="52">
        <v>117.5</v>
      </c>
      <c r="G87" s="52">
        <v>117.5</v>
      </c>
      <c r="H87" s="52">
        <v>117.5</v>
      </c>
      <c r="I87" s="52">
        <v>117.5</v>
      </c>
      <c r="J87" s="52">
        <v>117.5</v>
      </c>
      <c r="K87" s="52">
        <v>117.5</v>
      </c>
      <c r="L87" s="52">
        <v>117.5</v>
      </c>
      <c r="M87" s="52">
        <v>117.5</v>
      </c>
      <c r="N87" s="52">
        <v>117.5</v>
      </c>
      <c r="O87" s="52">
        <v>117.5</v>
      </c>
      <c r="P87" s="52">
        <v>117.5</v>
      </c>
      <c r="Q87" s="52">
        <v>117.5</v>
      </c>
      <c r="R87" s="52">
        <v>117.5</v>
      </c>
      <c r="S87" s="52">
        <v>117.5</v>
      </c>
      <c r="T87" s="52">
        <v>117.5</v>
      </c>
      <c r="U87" s="52">
        <v>117.5</v>
      </c>
      <c r="V87" s="52">
        <v>117.5</v>
      </c>
      <c r="W87" s="52">
        <v>117.5</v>
      </c>
      <c r="X87" s="52">
        <v>117.5</v>
      </c>
      <c r="Y87" s="52">
        <v>117.5</v>
      </c>
      <c r="Z87" s="52">
        <v>117.5</v>
      </c>
      <c r="AA87" s="52">
        <v>117.5</v>
      </c>
      <c r="AB87" s="52">
        <v>117.5</v>
      </c>
    </row>
    <row r="88" spans="1:28" x14ac:dyDescent="0.3">
      <c r="A88" s="51" t="s">
        <v>189</v>
      </c>
      <c r="B88" s="52">
        <v>117.3</v>
      </c>
      <c r="C88" s="52">
        <v>117.3</v>
      </c>
      <c r="D88" s="52">
        <v>117.3</v>
      </c>
      <c r="E88" s="52">
        <v>117.3</v>
      </c>
      <c r="F88" s="52">
        <v>117.3</v>
      </c>
      <c r="G88" s="52">
        <v>117.3</v>
      </c>
      <c r="H88" s="52">
        <v>117.3</v>
      </c>
      <c r="I88" s="52">
        <v>117.3</v>
      </c>
      <c r="J88" s="52">
        <v>117.3</v>
      </c>
      <c r="K88" s="52">
        <v>117.3</v>
      </c>
      <c r="L88" s="52">
        <v>117.3</v>
      </c>
      <c r="M88" s="52">
        <v>117.3</v>
      </c>
      <c r="N88" s="52">
        <v>117.3</v>
      </c>
      <c r="O88" s="52">
        <v>117.3</v>
      </c>
      <c r="P88" s="52">
        <v>117.3</v>
      </c>
      <c r="Q88" s="52">
        <v>117.3</v>
      </c>
      <c r="R88" s="52">
        <v>117.3</v>
      </c>
      <c r="S88" s="52">
        <v>117.3</v>
      </c>
      <c r="T88" s="52">
        <v>117.3</v>
      </c>
      <c r="U88" s="52">
        <v>117.3</v>
      </c>
      <c r="V88" s="52">
        <v>117.3</v>
      </c>
      <c r="W88" s="52">
        <v>117.3</v>
      </c>
      <c r="X88" s="52">
        <v>117.3</v>
      </c>
      <c r="Y88" s="52">
        <v>117.3</v>
      </c>
      <c r="Z88" s="52">
        <v>117.3</v>
      </c>
      <c r="AA88" s="52">
        <v>117.3</v>
      </c>
      <c r="AB88" s="52">
        <v>117.3</v>
      </c>
    </row>
    <row r="89" spans="1:28" x14ac:dyDescent="0.3">
      <c r="A89" s="51" t="s">
        <v>190</v>
      </c>
      <c r="B89" s="52">
        <v>117.1</v>
      </c>
      <c r="C89" s="52">
        <v>117.1</v>
      </c>
      <c r="D89" s="52">
        <v>117.1</v>
      </c>
      <c r="E89" s="52">
        <v>117.1</v>
      </c>
      <c r="F89" s="52">
        <v>117.1</v>
      </c>
      <c r="G89" s="52">
        <v>117.1</v>
      </c>
      <c r="H89" s="52">
        <v>117.1</v>
      </c>
      <c r="I89" s="52">
        <v>117.1</v>
      </c>
      <c r="J89" s="52">
        <v>117.1</v>
      </c>
      <c r="K89" s="52">
        <v>117.1</v>
      </c>
      <c r="L89" s="52">
        <v>117.1</v>
      </c>
      <c r="M89" s="52">
        <v>117.1</v>
      </c>
      <c r="N89" s="52">
        <v>117.1</v>
      </c>
      <c r="O89" s="52">
        <v>117.1</v>
      </c>
      <c r="P89" s="52">
        <v>117.1</v>
      </c>
      <c r="Q89" s="52">
        <v>117.1</v>
      </c>
      <c r="R89" s="52">
        <v>117.1</v>
      </c>
      <c r="S89" s="52">
        <v>117.1</v>
      </c>
      <c r="T89" s="52">
        <v>117.1</v>
      </c>
      <c r="U89" s="52">
        <v>117.1</v>
      </c>
      <c r="V89" s="52">
        <v>117.1</v>
      </c>
      <c r="W89" s="52">
        <v>117.1</v>
      </c>
      <c r="X89" s="52">
        <v>117.1</v>
      </c>
      <c r="Y89" s="52">
        <v>117.1</v>
      </c>
      <c r="Z89" s="52">
        <v>117.1</v>
      </c>
      <c r="AA89" s="52">
        <v>117.1</v>
      </c>
      <c r="AB89" s="52">
        <v>117.1</v>
      </c>
    </row>
    <row r="90" spans="1:28" x14ac:dyDescent="0.3">
      <c r="A90" s="51" t="s">
        <v>191</v>
      </c>
      <c r="B90" s="52">
        <v>116.8</v>
      </c>
      <c r="C90" s="52">
        <v>116.8</v>
      </c>
      <c r="D90" s="52">
        <v>116.8</v>
      </c>
      <c r="E90" s="52">
        <v>116.8</v>
      </c>
      <c r="F90" s="52">
        <v>116.8</v>
      </c>
      <c r="G90" s="52">
        <v>116.8</v>
      </c>
      <c r="H90" s="52">
        <v>116.8</v>
      </c>
      <c r="I90" s="52">
        <v>116.8</v>
      </c>
      <c r="J90" s="52">
        <v>116.8</v>
      </c>
      <c r="K90" s="52">
        <v>116.8</v>
      </c>
      <c r="L90" s="52">
        <v>116.8</v>
      </c>
      <c r="M90" s="52">
        <v>116.8</v>
      </c>
      <c r="N90" s="52">
        <v>116.8</v>
      </c>
      <c r="O90" s="52">
        <v>116.8</v>
      </c>
      <c r="P90" s="52">
        <v>116.8</v>
      </c>
      <c r="Q90" s="52">
        <v>116.8</v>
      </c>
      <c r="R90" s="52">
        <v>116.8</v>
      </c>
      <c r="S90" s="52">
        <v>116.8</v>
      </c>
      <c r="T90" s="52">
        <v>116.8</v>
      </c>
      <c r="U90" s="52">
        <v>116.8</v>
      </c>
      <c r="V90" s="52">
        <v>116.8</v>
      </c>
      <c r="W90" s="52">
        <v>116.8</v>
      </c>
      <c r="X90" s="52">
        <v>116.8</v>
      </c>
      <c r="Y90" s="52">
        <v>116.8</v>
      </c>
      <c r="Z90" s="52">
        <v>116.8</v>
      </c>
      <c r="AA90" s="52">
        <v>116.8</v>
      </c>
      <c r="AB90" s="52">
        <v>116.8</v>
      </c>
    </row>
    <row r="91" spans="1:28" x14ac:dyDescent="0.3">
      <c r="A91" s="51" t="s">
        <v>192</v>
      </c>
      <c r="B91" s="52">
        <v>116.6</v>
      </c>
      <c r="C91" s="52">
        <v>116.6</v>
      </c>
      <c r="D91" s="52">
        <v>116.6</v>
      </c>
      <c r="E91" s="52">
        <v>116.6</v>
      </c>
      <c r="F91" s="52">
        <v>116.6</v>
      </c>
      <c r="G91" s="52">
        <v>116.6</v>
      </c>
      <c r="H91" s="52">
        <v>116.6</v>
      </c>
      <c r="I91" s="52">
        <v>116.6</v>
      </c>
      <c r="J91" s="52">
        <v>116.6</v>
      </c>
      <c r="K91" s="52">
        <v>116.6</v>
      </c>
      <c r="L91" s="52">
        <v>116.6</v>
      </c>
      <c r="M91" s="52">
        <v>116.6</v>
      </c>
      <c r="N91" s="52">
        <v>116.6</v>
      </c>
      <c r="O91" s="52">
        <v>116.6</v>
      </c>
      <c r="P91" s="52">
        <v>116.6</v>
      </c>
      <c r="Q91" s="52">
        <v>116.6</v>
      </c>
      <c r="R91" s="52">
        <v>116.6</v>
      </c>
      <c r="S91" s="52">
        <v>116.6</v>
      </c>
      <c r="T91" s="52">
        <v>116.6</v>
      </c>
      <c r="U91" s="52">
        <v>116.6</v>
      </c>
      <c r="V91" s="52">
        <v>116.6</v>
      </c>
      <c r="W91" s="52">
        <v>116.6</v>
      </c>
      <c r="X91" s="52">
        <v>116.6</v>
      </c>
      <c r="Y91" s="52">
        <v>116.6</v>
      </c>
      <c r="Z91" s="52">
        <v>116.6</v>
      </c>
      <c r="AA91" s="52">
        <v>116.6</v>
      </c>
      <c r="AB91" s="52">
        <v>116.6</v>
      </c>
    </row>
    <row r="92" spans="1:28" x14ac:dyDescent="0.3">
      <c r="A92" s="51" t="s">
        <v>193</v>
      </c>
      <c r="B92" s="52">
        <v>116.3</v>
      </c>
      <c r="C92" s="52">
        <v>116.3</v>
      </c>
      <c r="D92" s="52">
        <v>116.3</v>
      </c>
      <c r="E92" s="52">
        <v>116.3</v>
      </c>
      <c r="F92" s="52">
        <v>116.3</v>
      </c>
      <c r="G92" s="52">
        <v>116.3</v>
      </c>
      <c r="H92" s="52">
        <v>116.3</v>
      </c>
      <c r="I92" s="52">
        <v>116.3</v>
      </c>
      <c r="J92" s="52">
        <v>116.3</v>
      </c>
      <c r="K92" s="52">
        <v>116.3</v>
      </c>
      <c r="L92" s="52">
        <v>116.3</v>
      </c>
      <c r="M92" s="52">
        <v>116.3</v>
      </c>
      <c r="N92" s="52">
        <v>116.3</v>
      </c>
      <c r="O92" s="52">
        <v>116.3</v>
      </c>
      <c r="P92" s="52">
        <v>116.3</v>
      </c>
      <c r="Q92" s="52">
        <v>116.3</v>
      </c>
      <c r="R92" s="52">
        <v>116.3</v>
      </c>
      <c r="S92" s="52">
        <v>116.3</v>
      </c>
      <c r="T92" s="52">
        <v>116.3</v>
      </c>
      <c r="U92" s="52">
        <v>116.3</v>
      </c>
      <c r="V92" s="52">
        <v>116.3</v>
      </c>
      <c r="W92" s="52">
        <v>116.3</v>
      </c>
      <c r="X92" s="52">
        <v>116.3</v>
      </c>
      <c r="Y92" s="52">
        <v>116.3</v>
      </c>
      <c r="Z92" s="52">
        <v>116.3</v>
      </c>
      <c r="AA92" s="52">
        <v>116.3</v>
      </c>
      <c r="AB92" s="52">
        <v>116.3</v>
      </c>
    </row>
    <row r="93" spans="1:28" x14ac:dyDescent="0.3">
      <c r="A93" s="51" t="s">
        <v>194</v>
      </c>
      <c r="B93" s="52">
        <v>116.2</v>
      </c>
      <c r="C93" s="52">
        <v>116.2</v>
      </c>
      <c r="D93" s="52">
        <v>116.2</v>
      </c>
      <c r="E93" s="52">
        <v>116.2</v>
      </c>
      <c r="F93" s="52">
        <v>116.2</v>
      </c>
      <c r="G93" s="52">
        <v>116.2</v>
      </c>
      <c r="H93" s="52">
        <v>116.2</v>
      </c>
      <c r="I93" s="52">
        <v>116.2</v>
      </c>
      <c r="J93" s="52">
        <v>116.2</v>
      </c>
      <c r="K93" s="52">
        <v>116.2</v>
      </c>
      <c r="L93" s="52">
        <v>116.2</v>
      </c>
      <c r="M93" s="52">
        <v>116.2</v>
      </c>
      <c r="N93" s="52">
        <v>116.2</v>
      </c>
      <c r="O93" s="52">
        <v>116.2</v>
      </c>
      <c r="P93" s="52">
        <v>116.2</v>
      </c>
      <c r="Q93" s="52">
        <v>116.2</v>
      </c>
      <c r="R93" s="52">
        <v>116.2</v>
      </c>
      <c r="S93" s="52">
        <v>116.2</v>
      </c>
      <c r="T93" s="52">
        <v>116.2</v>
      </c>
      <c r="U93" s="52">
        <v>116.2</v>
      </c>
      <c r="V93" s="52">
        <v>116.2</v>
      </c>
      <c r="W93" s="52">
        <v>116.2</v>
      </c>
      <c r="X93" s="52">
        <v>116.2</v>
      </c>
      <c r="Y93" s="52">
        <v>116.2</v>
      </c>
      <c r="Z93" s="52">
        <v>116.2</v>
      </c>
      <c r="AA93" s="52">
        <v>116.2</v>
      </c>
      <c r="AB93" s="52">
        <v>116.2</v>
      </c>
    </row>
    <row r="94" spans="1:28" x14ac:dyDescent="0.3">
      <c r="A94" s="51" t="s">
        <v>195</v>
      </c>
      <c r="B94" s="52">
        <v>116</v>
      </c>
      <c r="C94" s="52">
        <v>116</v>
      </c>
      <c r="D94" s="52">
        <v>116</v>
      </c>
      <c r="E94" s="52">
        <v>116</v>
      </c>
      <c r="F94" s="52">
        <v>116</v>
      </c>
      <c r="G94" s="52">
        <v>116</v>
      </c>
      <c r="H94" s="52">
        <v>116</v>
      </c>
      <c r="I94" s="52">
        <v>116</v>
      </c>
      <c r="J94" s="52">
        <v>116</v>
      </c>
      <c r="K94" s="52">
        <v>116</v>
      </c>
      <c r="L94" s="52">
        <v>116</v>
      </c>
      <c r="M94" s="52">
        <v>116</v>
      </c>
      <c r="N94" s="52">
        <v>116</v>
      </c>
      <c r="O94" s="52">
        <v>116</v>
      </c>
      <c r="P94" s="52">
        <v>116</v>
      </c>
      <c r="Q94" s="52">
        <v>116</v>
      </c>
      <c r="R94" s="52">
        <v>116</v>
      </c>
      <c r="S94" s="52">
        <v>116</v>
      </c>
      <c r="T94" s="52">
        <v>116</v>
      </c>
      <c r="U94" s="52">
        <v>116</v>
      </c>
      <c r="V94" s="52">
        <v>116</v>
      </c>
      <c r="W94" s="52">
        <v>116</v>
      </c>
      <c r="X94" s="52">
        <v>116</v>
      </c>
      <c r="Y94" s="52">
        <v>116</v>
      </c>
      <c r="Z94" s="52">
        <v>116</v>
      </c>
      <c r="AA94" s="52">
        <v>116</v>
      </c>
      <c r="AB94" s="52">
        <v>116</v>
      </c>
    </row>
    <row r="95" spans="1:28" x14ac:dyDescent="0.3">
      <c r="A95" s="51" t="s">
        <v>196</v>
      </c>
      <c r="B95" s="52">
        <v>115.8</v>
      </c>
      <c r="C95" s="52">
        <v>115.8</v>
      </c>
      <c r="D95" s="52">
        <v>115.8</v>
      </c>
      <c r="E95" s="52">
        <v>115.8</v>
      </c>
      <c r="F95" s="52">
        <v>115.8</v>
      </c>
      <c r="G95" s="52">
        <v>115.8</v>
      </c>
      <c r="H95" s="52">
        <v>115.8</v>
      </c>
      <c r="I95" s="52">
        <v>115.8</v>
      </c>
      <c r="J95" s="52">
        <v>115.8</v>
      </c>
      <c r="K95" s="52">
        <v>115.8</v>
      </c>
      <c r="L95" s="52">
        <v>115.8</v>
      </c>
      <c r="M95" s="52">
        <v>115.8</v>
      </c>
      <c r="N95" s="52">
        <v>115.8</v>
      </c>
      <c r="O95" s="52">
        <v>115.8</v>
      </c>
      <c r="P95" s="52">
        <v>115.8</v>
      </c>
      <c r="Q95" s="52">
        <v>115.8</v>
      </c>
      <c r="R95" s="52">
        <v>115.8</v>
      </c>
      <c r="S95" s="52">
        <v>115.8</v>
      </c>
      <c r="T95" s="52">
        <v>115.8</v>
      </c>
      <c r="U95" s="52">
        <v>115.8</v>
      </c>
      <c r="V95" s="52">
        <v>115.8</v>
      </c>
      <c r="W95" s="52">
        <v>115.8</v>
      </c>
      <c r="X95" s="52">
        <v>115.8</v>
      </c>
      <c r="Y95" s="52">
        <v>115.8</v>
      </c>
      <c r="Z95" s="52">
        <v>115.8</v>
      </c>
      <c r="AA95" s="52">
        <v>115.8</v>
      </c>
      <c r="AB95" s="52">
        <v>115.8</v>
      </c>
    </row>
    <row r="96" spans="1:28" x14ac:dyDescent="0.3">
      <c r="A96" s="51" t="s">
        <v>197</v>
      </c>
      <c r="B96" s="52">
        <v>115.7</v>
      </c>
      <c r="C96" s="52">
        <v>115.7</v>
      </c>
      <c r="D96" s="52">
        <v>115.7</v>
      </c>
      <c r="E96" s="52">
        <v>115.7</v>
      </c>
      <c r="F96" s="52">
        <v>115.7</v>
      </c>
      <c r="G96" s="52">
        <v>115.7</v>
      </c>
      <c r="H96" s="52">
        <v>115.7</v>
      </c>
      <c r="I96" s="52">
        <v>115.7</v>
      </c>
      <c r="J96" s="52">
        <v>115.7</v>
      </c>
      <c r="K96" s="52">
        <v>115.7</v>
      </c>
      <c r="L96" s="52">
        <v>115.7</v>
      </c>
      <c r="M96" s="52">
        <v>115.7</v>
      </c>
      <c r="N96" s="52">
        <v>115.7</v>
      </c>
      <c r="O96" s="52">
        <v>115.7</v>
      </c>
      <c r="P96" s="52">
        <v>115.7</v>
      </c>
      <c r="Q96" s="52">
        <v>115.7</v>
      </c>
      <c r="R96" s="52">
        <v>115.7</v>
      </c>
      <c r="S96" s="52">
        <v>115.7</v>
      </c>
      <c r="T96" s="52">
        <v>115.7</v>
      </c>
      <c r="U96" s="52">
        <v>115.7</v>
      </c>
      <c r="V96" s="52">
        <v>115.7</v>
      </c>
      <c r="W96" s="52">
        <v>115.7</v>
      </c>
      <c r="X96" s="52">
        <v>115.7</v>
      </c>
      <c r="Y96" s="52">
        <v>115.7</v>
      </c>
      <c r="Z96" s="52">
        <v>115.7</v>
      </c>
      <c r="AA96" s="52">
        <v>115.7</v>
      </c>
      <c r="AB96" s="52">
        <v>115.7</v>
      </c>
    </row>
    <row r="97" spans="1:28" x14ac:dyDescent="0.3">
      <c r="A97" s="51" t="s">
        <v>198</v>
      </c>
      <c r="B97" s="52">
        <v>115.6</v>
      </c>
      <c r="C97" s="52">
        <v>115.6</v>
      </c>
      <c r="D97" s="52">
        <v>115.6</v>
      </c>
      <c r="E97" s="52">
        <v>115.6</v>
      </c>
      <c r="F97" s="52">
        <v>115.6</v>
      </c>
      <c r="G97" s="52">
        <v>115.6</v>
      </c>
      <c r="H97" s="52">
        <v>115.6</v>
      </c>
      <c r="I97" s="52">
        <v>115.6</v>
      </c>
      <c r="J97" s="52">
        <v>115.6</v>
      </c>
      <c r="K97" s="52">
        <v>115.6</v>
      </c>
      <c r="L97" s="52">
        <v>115.6</v>
      </c>
      <c r="M97" s="52">
        <v>115.6</v>
      </c>
      <c r="N97" s="52">
        <v>115.6</v>
      </c>
      <c r="O97" s="52">
        <v>115.6</v>
      </c>
      <c r="P97" s="52">
        <v>115.6</v>
      </c>
      <c r="Q97" s="52">
        <v>115.6</v>
      </c>
      <c r="R97" s="52">
        <v>115.6</v>
      </c>
      <c r="S97" s="52">
        <v>115.6</v>
      </c>
      <c r="T97" s="52">
        <v>115.6</v>
      </c>
      <c r="U97" s="52">
        <v>115.6</v>
      </c>
      <c r="V97" s="52">
        <v>115.6</v>
      </c>
      <c r="W97" s="52">
        <v>115.6</v>
      </c>
      <c r="X97" s="52">
        <v>115.6</v>
      </c>
      <c r="Y97" s="52">
        <v>115.6</v>
      </c>
      <c r="Z97" s="52">
        <v>115.6</v>
      </c>
      <c r="AA97" s="52">
        <v>115.6</v>
      </c>
      <c r="AB97" s="52">
        <v>115.6</v>
      </c>
    </row>
    <row r="98" spans="1:28" x14ac:dyDescent="0.3">
      <c r="A98" s="51" t="s">
        <v>199</v>
      </c>
      <c r="B98" s="52">
        <v>115.5</v>
      </c>
      <c r="C98" s="52">
        <v>115.5</v>
      </c>
      <c r="D98" s="52">
        <v>115.5</v>
      </c>
      <c r="E98" s="52">
        <v>115.5</v>
      </c>
      <c r="F98" s="52">
        <v>115.5</v>
      </c>
      <c r="G98" s="52">
        <v>115.5</v>
      </c>
      <c r="H98" s="52">
        <v>115.5</v>
      </c>
      <c r="I98" s="52">
        <v>115.5</v>
      </c>
      <c r="J98" s="52">
        <v>115.5</v>
      </c>
      <c r="K98" s="52">
        <v>115.5</v>
      </c>
      <c r="L98" s="52">
        <v>115.5</v>
      </c>
      <c r="M98" s="52">
        <v>115.5</v>
      </c>
      <c r="N98" s="52">
        <v>115.5</v>
      </c>
      <c r="O98" s="52">
        <v>115.5</v>
      </c>
      <c r="P98" s="52">
        <v>115.5</v>
      </c>
      <c r="Q98" s="52">
        <v>115.5</v>
      </c>
      <c r="R98" s="52">
        <v>115.5</v>
      </c>
      <c r="S98" s="52">
        <v>115.5</v>
      </c>
      <c r="T98" s="52">
        <v>115.5</v>
      </c>
      <c r="U98" s="52">
        <v>115.5</v>
      </c>
      <c r="V98" s="52">
        <v>115.5</v>
      </c>
      <c r="W98" s="52">
        <v>115.5</v>
      </c>
      <c r="X98" s="52">
        <v>115.5</v>
      </c>
      <c r="Y98" s="52">
        <v>115.5</v>
      </c>
      <c r="Z98" s="52">
        <v>115.5</v>
      </c>
      <c r="AA98" s="52">
        <v>115.5</v>
      </c>
      <c r="AB98" s="52">
        <v>115.5</v>
      </c>
    </row>
    <row r="99" spans="1:28" x14ac:dyDescent="0.3">
      <c r="A99" s="51" t="s">
        <v>200</v>
      </c>
      <c r="B99" s="52">
        <v>115.4</v>
      </c>
      <c r="C99" s="52">
        <v>115.4</v>
      </c>
      <c r="D99" s="52">
        <v>115.4</v>
      </c>
      <c r="E99" s="52">
        <v>115.4</v>
      </c>
      <c r="F99" s="52">
        <v>115.4</v>
      </c>
      <c r="G99" s="52">
        <v>115.4</v>
      </c>
      <c r="H99" s="52">
        <v>115.4</v>
      </c>
      <c r="I99" s="52">
        <v>115.4</v>
      </c>
      <c r="J99" s="52">
        <v>115.4</v>
      </c>
      <c r="K99" s="52">
        <v>115.4</v>
      </c>
      <c r="L99" s="52">
        <v>115.4</v>
      </c>
      <c r="M99" s="52">
        <v>115.4</v>
      </c>
      <c r="N99" s="52">
        <v>115.4</v>
      </c>
      <c r="O99" s="52">
        <v>115.4</v>
      </c>
      <c r="P99" s="52">
        <v>115.4</v>
      </c>
      <c r="Q99" s="52">
        <v>115.4</v>
      </c>
      <c r="R99" s="52">
        <v>115.4</v>
      </c>
      <c r="S99" s="52">
        <v>115.4</v>
      </c>
      <c r="T99" s="52">
        <v>115.4</v>
      </c>
      <c r="U99" s="52">
        <v>115.4</v>
      </c>
      <c r="V99" s="52">
        <v>115.4</v>
      </c>
      <c r="W99" s="52">
        <v>115.4</v>
      </c>
      <c r="X99" s="52">
        <v>115.4</v>
      </c>
      <c r="Y99" s="52">
        <v>115.4</v>
      </c>
      <c r="Z99" s="52">
        <v>115.4</v>
      </c>
      <c r="AA99" s="52">
        <v>115.4</v>
      </c>
      <c r="AB99" s="52">
        <v>115.4</v>
      </c>
    </row>
    <row r="100" spans="1:28" x14ac:dyDescent="0.3">
      <c r="A100" s="51" t="s">
        <v>201</v>
      </c>
      <c r="B100" s="52">
        <v>115.2</v>
      </c>
      <c r="C100" s="52">
        <v>115.2</v>
      </c>
      <c r="D100" s="52">
        <v>115.2</v>
      </c>
      <c r="E100" s="52">
        <v>115.2</v>
      </c>
      <c r="F100" s="52">
        <v>115.2</v>
      </c>
      <c r="G100" s="52">
        <v>115.2</v>
      </c>
      <c r="H100" s="52">
        <v>115.2</v>
      </c>
      <c r="I100" s="52">
        <v>115.2</v>
      </c>
      <c r="J100" s="52">
        <v>115.2</v>
      </c>
      <c r="K100" s="52">
        <v>115.2</v>
      </c>
      <c r="L100" s="52">
        <v>115.2</v>
      </c>
      <c r="M100" s="52">
        <v>115.2</v>
      </c>
      <c r="N100" s="52">
        <v>115.2</v>
      </c>
      <c r="O100" s="52">
        <v>115.2</v>
      </c>
      <c r="P100" s="52">
        <v>115.2</v>
      </c>
      <c r="Q100" s="52">
        <v>115.2</v>
      </c>
      <c r="R100" s="52">
        <v>115.2</v>
      </c>
      <c r="S100" s="52">
        <v>115.2</v>
      </c>
      <c r="T100" s="52">
        <v>115.2</v>
      </c>
      <c r="U100" s="52">
        <v>115.2</v>
      </c>
      <c r="V100" s="52">
        <v>115.2</v>
      </c>
      <c r="W100" s="52">
        <v>115.2</v>
      </c>
      <c r="X100" s="52">
        <v>115.2</v>
      </c>
      <c r="Y100" s="52">
        <v>115.2</v>
      </c>
      <c r="Z100" s="52">
        <v>115.2</v>
      </c>
      <c r="AA100" s="52">
        <v>115.2</v>
      </c>
      <c r="AB100" s="52">
        <v>115.2</v>
      </c>
    </row>
    <row r="101" spans="1:28" x14ac:dyDescent="0.3">
      <c r="A101" s="51" t="s">
        <v>202</v>
      </c>
      <c r="B101" s="52">
        <v>115.1</v>
      </c>
      <c r="C101" s="52">
        <v>115.1</v>
      </c>
      <c r="D101" s="52">
        <v>115.1</v>
      </c>
      <c r="E101" s="52">
        <v>115.1</v>
      </c>
      <c r="F101" s="52">
        <v>115.1</v>
      </c>
      <c r="G101" s="52">
        <v>115.1</v>
      </c>
      <c r="H101" s="52">
        <v>115.1</v>
      </c>
      <c r="I101" s="52">
        <v>115.1</v>
      </c>
      <c r="J101" s="52">
        <v>115.1</v>
      </c>
      <c r="K101" s="52">
        <v>115.1</v>
      </c>
      <c r="L101" s="52">
        <v>115.1</v>
      </c>
      <c r="M101" s="52">
        <v>115.1</v>
      </c>
      <c r="N101" s="52">
        <v>115.1</v>
      </c>
      <c r="O101" s="52">
        <v>115.1</v>
      </c>
      <c r="P101" s="52">
        <v>115.1</v>
      </c>
      <c r="Q101" s="52">
        <v>115.1</v>
      </c>
      <c r="R101" s="52">
        <v>115.1</v>
      </c>
      <c r="S101" s="52">
        <v>115.1</v>
      </c>
      <c r="T101" s="52">
        <v>115.1</v>
      </c>
      <c r="U101" s="52">
        <v>115.1</v>
      </c>
      <c r="V101" s="52">
        <v>115.1</v>
      </c>
      <c r="W101" s="52">
        <v>115.1</v>
      </c>
      <c r="X101" s="52">
        <v>115.1</v>
      </c>
      <c r="Y101" s="52">
        <v>115.1</v>
      </c>
      <c r="Z101" s="52">
        <v>115.1</v>
      </c>
      <c r="AA101" s="52">
        <v>115.1</v>
      </c>
      <c r="AB101" s="52">
        <v>115.1</v>
      </c>
    </row>
    <row r="102" spans="1:28" x14ac:dyDescent="0.3">
      <c r="A102" s="51" t="s">
        <v>203</v>
      </c>
      <c r="B102" s="52">
        <v>114.9</v>
      </c>
      <c r="C102" s="52">
        <v>114.9</v>
      </c>
      <c r="D102" s="52">
        <v>114.9</v>
      </c>
      <c r="E102" s="52">
        <v>114.9</v>
      </c>
      <c r="F102" s="52">
        <v>114.9</v>
      </c>
      <c r="G102" s="52">
        <v>114.9</v>
      </c>
      <c r="H102" s="52">
        <v>114.9</v>
      </c>
      <c r="I102" s="52">
        <v>114.9</v>
      </c>
      <c r="J102" s="52">
        <v>114.9</v>
      </c>
      <c r="K102" s="52">
        <v>114.9</v>
      </c>
      <c r="L102" s="52">
        <v>114.9</v>
      </c>
      <c r="M102" s="52">
        <v>114.9</v>
      </c>
      <c r="N102" s="52">
        <v>114.9</v>
      </c>
      <c r="O102" s="52">
        <v>114.9</v>
      </c>
      <c r="P102" s="52">
        <v>114.9</v>
      </c>
      <c r="Q102" s="52">
        <v>114.9</v>
      </c>
      <c r="R102" s="52">
        <v>114.9</v>
      </c>
      <c r="S102" s="52">
        <v>114.9</v>
      </c>
      <c r="T102" s="52">
        <v>114.9</v>
      </c>
      <c r="U102" s="52">
        <v>114.9</v>
      </c>
      <c r="V102" s="52">
        <v>114.9</v>
      </c>
      <c r="W102" s="52">
        <v>114.9</v>
      </c>
      <c r="X102" s="52">
        <v>114.9</v>
      </c>
      <c r="Y102" s="52">
        <v>114.9</v>
      </c>
      <c r="Z102" s="52">
        <v>114.9</v>
      </c>
      <c r="AA102" s="52">
        <v>114.9</v>
      </c>
      <c r="AB102" s="52">
        <v>114.9</v>
      </c>
    </row>
    <row r="103" spans="1:28" x14ac:dyDescent="0.3">
      <c r="A103" s="51" t="s">
        <v>204</v>
      </c>
      <c r="B103" s="52">
        <v>114.6</v>
      </c>
      <c r="C103" s="52">
        <v>114.6</v>
      </c>
      <c r="D103" s="52">
        <v>114.6</v>
      </c>
      <c r="E103" s="52">
        <v>114.6</v>
      </c>
      <c r="F103" s="52">
        <v>114.6</v>
      </c>
      <c r="G103" s="52">
        <v>114.6</v>
      </c>
      <c r="H103" s="52">
        <v>114.6</v>
      </c>
      <c r="I103" s="52">
        <v>114.6</v>
      </c>
      <c r="J103" s="52">
        <v>114.6</v>
      </c>
      <c r="K103" s="52">
        <v>114.6</v>
      </c>
      <c r="L103" s="52">
        <v>114.6</v>
      </c>
      <c r="M103" s="52">
        <v>114.6</v>
      </c>
      <c r="N103" s="52">
        <v>114.6</v>
      </c>
      <c r="O103" s="52">
        <v>114.6</v>
      </c>
      <c r="P103" s="52">
        <v>114.6</v>
      </c>
      <c r="Q103" s="52">
        <v>114.6</v>
      </c>
      <c r="R103" s="52">
        <v>114.6</v>
      </c>
      <c r="S103" s="52">
        <v>114.6</v>
      </c>
      <c r="T103" s="52">
        <v>114.6</v>
      </c>
      <c r="U103" s="52">
        <v>114.6</v>
      </c>
      <c r="V103" s="52">
        <v>114.6</v>
      </c>
      <c r="W103" s="52">
        <v>114.6</v>
      </c>
      <c r="X103" s="52">
        <v>114.6</v>
      </c>
      <c r="Y103" s="52">
        <v>114.6</v>
      </c>
      <c r="Z103" s="52">
        <v>114.6</v>
      </c>
      <c r="AA103" s="52">
        <v>114.6</v>
      </c>
      <c r="AB103" s="52">
        <v>114.6</v>
      </c>
    </row>
    <row r="104" spans="1:28" x14ac:dyDescent="0.3">
      <c r="A104" s="51" t="s">
        <v>205</v>
      </c>
      <c r="B104" s="52">
        <v>114.3</v>
      </c>
      <c r="C104" s="52">
        <v>114.3</v>
      </c>
      <c r="D104" s="52">
        <v>114.3</v>
      </c>
      <c r="E104" s="52">
        <v>114.3</v>
      </c>
      <c r="F104" s="52">
        <v>114.3</v>
      </c>
      <c r="G104" s="52">
        <v>114.3</v>
      </c>
      <c r="H104" s="52">
        <v>114.3</v>
      </c>
      <c r="I104" s="52">
        <v>114.3</v>
      </c>
      <c r="J104" s="52">
        <v>114.3</v>
      </c>
      <c r="K104" s="52">
        <v>114.3</v>
      </c>
      <c r="L104" s="52">
        <v>114.3</v>
      </c>
      <c r="M104" s="52">
        <v>114.3</v>
      </c>
      <c r="N104" s="52">
        <v>114.3</v>
      </c>
      <c r="O104" s="52">
        <v>114.3</v>
      </c>
      <c r="P104" s="52">
        <v>114.3</v>
      </c>
      <c r="Q104" s="52">
        <v>114.3</v>
      </c>
      <c r="R104" s="52">
        <v>114.3</v>
      </c>
      <c r="S104" s="52">
        <v>114.3</v>
      </c>
      <c r="T104" s="52">
        <v>114.3</v>
      </c>
      <c r="U104" s="52">
        <v>114.3</v>
      </c>
      <c r="V104" s="52">
        <v>114.3</v>
      </c>
      <c r="W104" s="52">
        <v>114.3</v>
      </c>
      <c r="X104" s="52">
        <v>114.3</v>
      </c>
      <c r="Y104" s="52">
        <v>114.3</v>
      </c>
      <c r="Z104" s="52">
        <v>114.3</v>
      </c>
      <c r="AA104" s="52">
        <v>114.3</v>
      </c>
      <c r="AB104" s="52">
        <v>114.3</v>
      </c>
    </row>
    <row r="105" spans="1:28" x14ac:dyDescent="0.3">
      <c r="A105" s="51" t="s">
        <v>206</v>
      </c>
      <c r="B105" s="52">
        <v>114.2</v>
      </c>
      <c r="C105" s="52">
        <v>114.2</v>
      </c>
      <c r="D105" s="52">
        <v>114.2</v>
      </c>
      <c r="E105" s="52">
        <v>114.2</v>
      </c>
      <c r="F105" s="52">
        <v>114.2</v>
      </c>
      <c r="G105" s="52">
        <v>114.2</v>
      </c>
      <c r="H105" s="52">
        <v>114.2</v>
      </c>
      <c r="I105" s="52">
        <v>114.2</v>
      </c>
      <c r="J105" s="52">
        <v>114.2</v>
      </c>
      <c r="K105" s="52">
        <v>114.2</v>
      </c>
      <c r="L105" s="52">
        <v>114.2</v>
      </c>
      <c r="M105" s="52">
        <v>114.2</v>
      </c>
      <c r="N105" s="52">
        <v>114.2</v>
      </c>
      <c r="O105" s="52">
        <v>114.2</v>
      </c>
      <c r="P105" s="52">
        <v>114.2</v>
      </c>
      <c r="Q105" s="52">
        <v>114.2</v>
      </c>
      <c r="R105" s="52">
        <v>114.2</v>
      </c>
      <c r="S105" s="52">
        <v>114.2</v>
      </c>
      <c r="T105" s="52">
        <v>114.2</v>
      </c>
      <c r="U105" s="52">
        <v>114.2</v>
      </c>
      <c r="V105" s="52">
        <v>114.2</v>
      </c>
      <c r="W105" s="52">
        <v>114.2</v>
      </c>
      <c r="X105" s="52">
        <v>114.2</v>
      </c>
      <c r="Y105" s="52">
        <v>114.2</v>
      </c>
      <c r="Z105" s="52">
        <v>114.2</v>
      </c>
      <c r="AA105" s="52">
        <v>114.2</v>
      </c>
      <c r="AB105" s="52">
        <v>114.2</v>
      </c>
    </row>
    <row r="106" spans="1:28" x14ac:dyDescent="0.3">
      <c r="A106" s="51" t="s">
        <v>207</v>
      </c>
      <c r="B106" s="52">
        <v>114.1</v>
      </c>
      <c r="C106" s="52">
        <v>114.1</v>
      </c>
      <c r="D106" s="52">
        <v>114.1</v>
      </c>
      <c r="E106" s="52">
        <v>114.1</v>
      </c>
      <c r="F106" s="52">
        <v>114.1</v>
      </c>
      <c r="G106" s="52">
        <v>114.1</v>
      </c>
      <c r="H106" s="52">
        <v>114.1</v>
      </c>
      <c r="I106" s="52">
        <v>114.1</v>
      </c>
      <c r="J106" s="52">
        <v>114.1</v>
      </c>
      <c r="K106" s="52">
        <v>114.1</v>
      </c>
      <c r="L106" s="52">
        <v>114.1</v>
      </c>
      <c r="M106" s="52">
        <v>114.1</v>
      </c>
      <c r="N106" s="52">
        <v>114.1</v>
      </c>
      <c r="O106" s="52">
        <v>114.1</v>
      </c>
      <c r="P106" s="52">
        <v>114.1</v>
      </c>
      <c r="Q106" s="52">
        <v>114.1</v>
      </c>
      <c r="R106" s="52">
        <v>114.1</v>
      </c>
      <c r="S106" s="52">
        <v>114.1</v>
      </c>
      <c r="T106" s="52">
        <v>114.1</v>
      </c>
      <c r="U106" s="52">
        <v>114.1</v>
      </c>
      <c r="V106" s="52">
        <v>114.1</v>
      </c>
      <c r="W106" s="52">
        <v>114.1</v>
      </c>
      <c r="X106" s="52">
        <v>114.1</v>
      </c>
      <c r="Y106" s="52">
        <v>114.1</v>
      </c>
      <c r="Z106" s="52">
        <v>114.1</v>
      </c>
      <c r="AA106" s="52">
        <v>114.1</v>
      </c>
      <c r="AB106" s="52">
        <v>114.1</v>
      </c>
    </row>
    <row r="107" spans="1:28" x14ac:dyDescent="0.3">
      <c r="A107" s="51" t="s">
        <v>208</v>
      </c>
      <c r="B107" s="52">
        <v>113.9</v>
      </c>
      <c r="C107" s="52">
        <v>113.9</v>
      </c>
      <c r="D107" s="52">
        <v>113.9</v>
      </c>
      <c r="E107" s="52">
        <v>113.9</v>
      </c>
      <c r="F107" s="52">
        <v>113.9</v>
      </c>
      <c r="G107" s="52">
        <v>113.9</v>
      </c>
      <c r="H107" s="52">
        <v>113.9</v>
      </c>
      <c r="I107" s="52">
        <v>113.9</v>
      </c>
      <c r="J107" s="52">
        <v>113.9</v>
      </c>
      <c r="K107" s="52">
        <v>113.9</v>
      </c>
      <c r="L107" s="52">
        <v>113.9</v>
      </c>
      <c r="M107" s="52">
        <v>113.9</v>
      </c>
      <c r="N107" s="52">
        <v>113.9</v>
      </c>
      <c r="O107" s="52">
        <v>113.9</v>
      </c>
      <c r="P107" s="52">
        <v>113.9</v>
      </c>
      <c r="Q107" s="52">
        <v>113.9</v>
      </c>
      <c r="R107" s="52">
        <v>113.9</v>
      </c>
      <c r="S107" s="52">
        <v>113.9</v>
      </c>
      <c r="T107" s="52">
        <v>113.9</v>
      </c>
      <c r="U107" s="52">
        <v>113.9</v>
      </c>
      <c r="V107" s="52">
        <v>113.9</v>
      </c>
      <c r="W107" s="52">
        <v>113.9</v>
      </c>
      <c r="X107" s="52">
        <v>113.9</v>
      </c>
      <c r="Y107" s="52">
        <v>113.9</v>
      </c>
      <c r="Z107" s="52">
        <v>113.9</v>
      </c>
      <c r="AA107" s="52">
        <v>113.9</v>
      </c>
      <c r="AB107" s="52">
        <v>113.9</v>
      </c>
    </row>
    <row r="108" spans="1:28" x14ac:dyDescent="0.3">
      <c r="A108" s="51" t="s">
        <v>209</v>
      </c>
      <c r="B108" s="52">
        <v>113.8</v>
      </c>
      <c r="C108" s="52">
        <v>113.8</v>
      </c>
      <c r="D108" s="52">
        <v>113.8</v>
      </c>
      <c r="E108" s="52">
        <v>113.8</v>
      </c>
      <c r="F108" s="52">
        <v>113.8</v>
      </c>
      <c r="G108" s="52">
        <v>113.8</v>
      </c>
      <c r="H108" s="52">
        <v>113.8</v>
      </c>
      <c r="I108" s="52">
        <v>113.8</v>
      </c>
      <c r="J108" s="52">
        <v>113.8</v>
      </c>
      <c r="K108" s="52">
        <v>113.8</v>
      </c>
      <c r="L108" s="52">
        <v>113.8</v>
      </c>
      <c r="M108" s="52">
        <v>113.8</v>
      </c>
      <c r="N108" s="52">
        <v>113.8</v>
      </c>
      <c r="O108" s="52">
        <v>113.8</v>
      </c>
      <c r="P108" s="52">
        <v>113.8</v>
      </c>
      <c r="Q108" s="52">
        <v>113.8</v>
      </c>
      <c r="R108" s="52">
        <v>113.8</v>
      </c>
      <c r="S108" s="52">
        <v>113.8</v>
      </c>
      <c r="T108" s="52">
        <v>113.8</v>
      </c>
      <c r="U108" s="52">
        <v>113.8</v>
      </c>
      <c r="V108" s="52">
        <v>113.8</v>
      </c>
      <c r="W108" s="52">
        <v>113.8</v>
      </c>
      <c r="X108" s="52">
        <v>113.8</v>
      </c>
      <c r="Y108" s="52">
        <v>113.8</v>
      </c>
      <c r="Z108" s="52">
        <v>113.8</v>
      </c>
      <c r="AA108" s="52">
        <v>113.8</v>
      </c>
      <c r="AB108" s="52">
        <v>113.8</v>
      </c>
    </row>
    <row r="109" spans="1:28" x14ac:dyDescent="0.3">
      <c r="A109" s="51" t="s">
        <v>210</v>
      </c>
      <c r="B109" s="52">
        <v>113.8</v>
      </c>
      <c r="C109" s="52">
        <v>113.8</v>
      </c>
      <c r="D109" s="52">
        <v>113.8</v>
      </c>
      <c r="E109" s="52">
        <v>113.8</v>
      </c>
      <c r="F109" s="52">
        <v>113.8</v>
      </c>
      <c r="G109" s="52">
        <v>113.8</v>
      </c>
      <c r="H109" s="52">
        <v>113.8</v>
      </c>
      <c r="I109" s="52">
        <v>113.8</v>
      </c>
      <c r="J109" s="52">
        <v>113.8</v>
      </c>
      <c r="K109" s="52">
        <v>113.8</v>
      </c>
      <c r="L109" s="52">
        <v>113.8</v>
      </c>
      <c r="M109" s="52">
        <v>113.8</v>
      </c>
      <c r="N109" s="52">
        <v>113.8</v>
      </c>
      <c r="O109" s="52">
        <v>113.8</v>
      </c>
      <c r="P109" s="52">
        <v>113.8</v>
      </c>
      <c r="Q109" s="52">
        <v>113.8</v>
      </c>
      <c r="R109" s="52">
        <v>113.8</v>
      </c>
      <c r="S109" s="52">
        <v>113.8</v>
      </c>
      <c r="T109" s="52">
        <v>113.8</v>
      </c>
      <c r="U109" s="52">
        <v>113.8</v>
      </c>
      <c r="V109" s="52">
        <v>113.8</v>
      </c>
      <c r="W109" s="52">
        <v>113.8</v>
      </c>
      <c r="X109" s="52">
        <v>113.8</v>
      </c>
      <c r="Y109" s="52">
        <v>113.8</v>
      </c>
      <c r="Z109" s="52">
        <v>113.8</v>
      </c>
      <c r="AA109" s="52">
        <v>113.8</v>
      </c>
      <c r="AB109" s="52">
        <v>113.8</v>
      </c>
    </row>
    <row r="110" spans="1:28" x14ac:dyDescent="0.3">
      <c r="A110" s="51" t="s">
        <v>211</v>
      </c>
      <c r="B110" s="52">
        <v>113.7</v>
      </c>
      <c r="C110" s="52">
        <v>113.7</v>
      </c>
      <c r="D110" s="52">
        <v>113.7</v>
      </c>
      <c r="E110" s="52">
        <v>113.7</v>
      </c>
      <c r="F110" s="52">
        <v>113.7</v>
      </c>
      <c r="G110" s="52">
        <v>113.7</v>
      </c>
      <c r="H110" s="52">
        <v>113.7</v>
      </c>
      <c r="I110" s="52">
        <v>113.7</v>
      </c>
      <c r="J110" s="52">
        <v>113.7</v>
      </c>
      <c r="K110" s="52">
        <v>113.7</v>
      </c>
      <c r="L110" s="52">
        <v>113.7</v>
      </c>
      <c r="M110" s="52">
        <v>113.7</v>
      </c>
      <c r="N110" s="52">
        <v>113.7</v>
      </c>
      <c r="O110" s="52">
        <v>113.7</v>
      </c>
      <c r="P110" s="52">
        <v>113.7</v>
      </c>
      <c r="Q110" s="52">
        <v>113.7</v>
      </c>
      <c r="R110" s="52">
        <v>113.7</v>
      </c>
      <c r="S110" s="52">
        <v>113.7</v>
      </c>
      <c r="T110" s="52">
        <v>113.7</v>
      </c>
      <c r="U110" s="52">
        <v>113.7</v>
      </c>
      <c r="V110" s="52">
        <v>113.7</v>
      </c>
      <c r="W110" s="52">
        <v>113.7</v>
      </c>
      <c r="X110" s="52">
        <v>113.7</v>
      </c>
      <c r="Y110" s="52">
        <v>113.7</v>
      </c>
      <c r="Z110" s="52">
        <v>113.7</v>
      </c>
      <c r="AA110" s="52">
        <v>113.7</v>
      </c>
      <c r="AB110" s="52">
        <v>113.7</v>
      </c>
    </row>
    <row r="111" spans="1:28" x14ac:dyDescent="0.3">
      <c r="A111" s="51" t="s">
        <v>212</v>
      </c>
      <c r="B111" s="52">
        <v>113.5</v>
      </c>
      <c r="C111" s="52">
        <v>113.5</v>
      </c>
      <c r="D111" s="52">
        <v>113.5</v>
      </c>
      <c r="E111" s="52">
        <v>113.5</v>
      </c>
      <c r="F111" s="52">
        <v>113.5</v>
      </c>
      <c r="G111" s="52">
        <v>113.5</v>
      </c>
      <c r="H111" s="52">
        <v>113.5</v>
      </c>
      <c r="I111" s="52">
        <v>113.5</v>
      </c>
      <c r="J111" s="52">
        <v>113.5</v>
      </c>
      <c r="K111" s="52">
        <v>113.5</v>
      </c>
      <c r="L111" s="52">
        <v>113.5</v>
      </c>
      <c r="M111" s="52">
        <v>113.5</v>
      </c>
      <c r="N111" s="52">
        <v>113.5</v>
      </c>
      <c r="O111" s="52">
        <v>113.5</v>
      </c>
      <c r="P111" s="52">
        <v>113.5</v>
      </c>
      <c r="Q111" s="52">
        <v>113.5</v>
      </c>
      <c r="R111" s="52">
        <v>113.5</v>
      </c>
      <c r="S111" s="52">
        <v>113.5</v>
      </c>
      <c r="T111" s="52">
        <v>113.5</v>
      </c>
      <c r="U111" s="52">
        <v>113.5</v>
      </c>
      <c r="V111" s="52">
        <v>113.5</v>
      </c>
      <c r="W111" s="52">
        <v>113.5</v>
      </c>
      <c r="X111" s="52">
        <v>113.5</v>
      </c>
      <c r="Y111" s="52">
        <v>113.5</v>
      </c>
      <c r="Z111" s="52">
        <v>113.5</v>
      </c>
      <c r="AA111" s="52">
        <v>113.5</v>
      </c>
      <c r="AB111" s="52">
        <v>113.5</v>
      </c>
    </row>
    <row r="112" spans="1:28" x14ac:dyDescent="0.3">
      <c r="A112" s="51" t="s">
        <v>213</v>
      </c>
      <c r="B112" s="52">
        <v>113.4</v>
      </c>
      <c r="C112" s="52">
        <v>113.4</v>
      </c>
      <c r="D112" s="52">
        <v>113.4</v>
      </c>
      <c r="E112" s="52">
        <v>113.4</v>
      </c>
      <c r="F112" s="52">
        <v>113.4</v>
      </c>
      <c r="G112" s="52">
        <v>113.4</v>
      </c>
      <c r="H112" s="52">
        <v>113.4</v>
      </c>
      <c r="I112" s="52">
        <v>113.4</v>
      </c>
      <c r="J112" s="52">
        <v>113.4</v>
      </c>
      <c r="K112" s="52">
        <v>113.4</v>
      </c>
      <c r="L112" s="52">
        <v>113.4</v>
      </c>
      <c r="M112" s="52">
        <v>113.4</v>
      </c>
      <c r="N112" s="52">
        <v>113.4</v>
      </c>
      <c r="O112" s="52">
        <v>113.4</v>
      </c>
      <c r="P112" s="52">
        <v>113.4</v>
      </c>
      <c r="Q112" s="52">
        <v>113.4</v>
      </c>
      <c r="R112" s="52">
        <v>113.4</v>
      </c>
      <c r="S112" s="52">
        <v>113.4</v>
      </c>
      <c r="T112" s="52">
        <v>113.4</v>
      </c>
      <c r="U112" s="52">
        <v>113.4</v>
      </c>
      <c r="V112" s="52">
        <v>113.4</v>
      </c>
      <c r="W112" s="52">
        <v>113.4</v>
      </c>
      <c r="X112" s="52">
        <v>113.4</v>
      </c>
      <c r="Y112" s="52">
        <v>113.4</v>
      </c>
      <c r="Z112" s="52">
        <v>113.4</v>
      </c>
      <c r="AA112" s="52">
        <v>113.4</v>
      </c>
      <c r="AB112" s="52">
        <v>113.4</v>
      </c>
    </row>
    <row r="113" spans="1:28" x14ac:dyDescent="0.3">
      <c r="A113" s="51" t="s">
        <v>214</v>
      </c>
      <c r="B113" s="52">
        <v>113.4</v>
      </c>
      <c r="C113" s="52">
        <v>113.4</v>
      </c>
      <c r="D113" s="52">
        <v>113.4</v>
      </c>
      <c r="E113" s="52">
        <v>113.4</v>
      </c>
      <c r="F113" s="52">
        <v>113.4</v>
      </c>
      <c r="G113" s="52">
        <v>113.4</v>
      </c>
      <c r="H113" s="52">
        <v>113.4</v>
      </c>
      <c r="I113" s="52">
        <v>113.4</v>
      </c>
      <c r="J113" s="52">
        <v>113.4</v>
      </c>
      <c r="K113" s="52">
        <v>113.4</v>
      </c>
      <c r="L113" s="52">
        <v>113.4</v>
      </c>
      <c r="M113" s="52">
        <v>113.4</v>
      </c>
      <c r="N113" s="52">
        <v>113.4</v>
      </c>
      <c r="O113" s="52">
        <v>113.4</v>
      </c>
      <c r="P113" s="52">
        <v>113.4</v>
      </c>
      <c r="Q113" s="52">
        <v>113.4</v>
      </c>
      <c r="R113" s="52">
        <v>113.4</v>
      </c>
      <c r="S113" s="52">
        <v>113.4</v>
      </c>
      <c r="T113" s="52">
        <v>113.4</v>
      </c>
      <c r="U113" s="52">
        <v>113.4</v>
      </c>
      <c r="V113" s="52">
        <v>113.4</v>
      </c>
      <c r="W113" s="52">
        <v>113.4</v>
      </c>
      <c r="X113" s="52">
        <v>113.4</v>
      </c>
      <c r="Y113" s="52">
        <v>113.4</v>
      </c>
      <c r="Z113" s="52">
        <v>113.4</v>
      </c>
      <c r="AA113" s="52">
        <v>113.4</v>
      </c>
      <c r="AB113" s="52">
        <v>113.4</v>
      </c>
    </row>
    <row r="114" spans="1:28" x14ac:dyDescent="0.3">
      <c r="A114" s="51" t="s">
        <v>215</v>
      </c>
      <c r="B114" s="52">
        <v>113.2</v>
      </c>
      <c r="C114" s="52">
        <v>113.2</v>
      </c>
      <c r="D114" s="52">
        <v>113.2</v>
      </c>
      <c r="E114" s="52">
        <v>113.2</v>
      </c>
      <c r="F114" s="52">
        <v>113.2</v>
      </c>
      <c r="G114" s="52">
        <v>113.2</v>
      </c>
      <c r="H114" s="52">
        <v>113.2</v>
      </c>
      <c r="I114" s="52">
        <v>113.2</v>
      </c>
      <c r="J114" s="52">
        <v>113.2</v>
      </c>
      <c r="K114" s="52">
        <v>113.2</v>
      </c>
      <c r="L114" s="52">
        <v>113.2</v>
      </c>
      <c r="M114" s="52">
        <v>113.2</v>
      </c>
      <c r="N114" s="52">
        <v>113.2</v>
      </c>
      <c r="O114" s="52">
        <v>113.2</v>
      </c>
      <c r="P114" s="52">
        <v>113.2</v>
      </c>
      <c r="Q114" s="52">
        <v>113.2</v>
      </c>
      <c r="R114" s="52">
        <v>113.2</v>
      </c>
      <c r="S114" s="52">
        <v>113.2</v>
      </c>
      <c r="T114" s="52">
        <v>113.2</v>
      </c>
      <c r="U114" s="52">
        <v>113.2</v>
      </c>
      <c r="V114" s="52">
        <v>113.2</v>
      </c>
      <c r="W114" s="52">
        <v>113.2</v>
      </c>
      <c r="X114" s="52">
        <v>113.2</v>
      </c>
      <c r="Y114" s="52">
        <v>113.2</v>
      </c>
      <c r="Z114" s="52">
        <v>113.2</v>
      </c>
      <c r="AA114" s="52">
        <v>113.2</v>
      </c>
      <c r="AB114" s="52">
        <v>113.2</v>
      </c>
    </row>
    <row r="115" spans="1:28" x14ac:dyDescent="0.3">
      <c r="A115" s="51" t="s">
        <v>216</v>
      </c>
      <c r="B115" s="52">
        <v>112.9</v>
      </c>
      <c r="C115" s="52">
        <v>112.9</v>
      </c>
      <c r="D115" s="52">
        <v>112.9</v>
      </c>
      <c r="E115" s="52">
        <v>112.9</v>
      </c>
      <c r="F115" s="52">
        <v>112.9</v>
      </c>
      <c r="G115" s="52">
        <v>112.9</v>
      </c>
      <c r="H115" s="52">
        <v>112.9</v>
      </c>
      <c r="I115" s="52">
        <v>112.9</v>
      </c>
      <c r="J115" s="52">
        <v>112.9</v>
      </c>
      <c r="K115" s="52">
        <v>112.9</v>
      </c>
      <c r="L115" s="52">
        <v>112.9</v>
      </c>
      <c r="M115" s="52">
        <v>112.9</v>
      </c>
      <c r="N115" s="52">
        <v>112.9</v>
      </c>
      <c r="O115" s="52">
        <v>112.9</v>
      </c>
      <c r="P115" s="52">
        <v>112.9</v>
      </c>
      <c r="Q115" s="52">
        <v>112.9</v>
      </c>
      <c r="R115" s="52">
        <v>112.9</v>
      </c>
      <c r="S115" s="52">
        <v>112.9</v>
      </c>
      <c r="T115" s="52">
        <v>112.9</v>
      </c>
      <c r="U115" s="52">
        <v>112.9</v>
      </c>
      <c r="V115" s="52">
        <v>112.9</v>
      </c>
      <c r="W115" s="52">
        <v>112.9</v>
      </c>
      <c r="X115" s="52">
        <v>112.9</v>
      </c>
      <c r="Y115" s="52">
        <v>112.9</v>
      </c>
      <c r="Z115" s="52">
        <v>112.9</v>
      </c>
      <c r="AA115" s="52">
        <v>112.9</v>
      </c>
      <c r="AB115" s="52">
        <v>112.9</v>
      </c>
    </row>
    <row r="116" spans="1:28" x14ac:dyDescent="0.3">
      <c r="A116" s="51" t="s">
        <v>217</v>
      </c>
      <c r="B116" s="52">
        <v>112.6</v>
      </c>
      <c r="C116" s="52">
        <v>112.6</v>
      </c>
      <c r="D116" s="52">
        <v>112.6</v>
      </c>
      <c r="E116" s="52">
        <v>112.6</v>
      </c>
      <c r="F116" s="52">
        <v>112.6</v>
      </c>
      <c r="G116" s="52">
        <v>112.6</v>
      </c>
      <c r="H116" s="52">
        <v>112.6</v>
      </c>
      <c r="I116" s="52">
        <v>112.6</v>
      </c>
      <c r="J116" s="52">
        <v>112.6</v>
      </c>
      <c r="K116" s="52">
        <v>112.6</v>
      </c>
      <c r="L116" s="52">
        <v>112.6</v>
      </c>
      <c r="M116" s="52">
        <v>112.6</v>
      </c>
      <c r="N116" s="52">
        <v>112.6</v>
      </c>
      <c r="O116" s="52">
        <v>112.6</v>
      </c>
      <c r="P116" s="52">
        <v>112.6</v>
      </c>
      <c r="Q116" s="52">
        <v>112.6</v>
      </c>
      <c r="R116" s="52">
        <v>112.6</v>
      </c>
      <c r="S116" s="52">
        <v>112.6</v>
      </c>
      <c r="T116" s="52">
        <v>112.6</v>
      </c>
      <c r="U116" s="52">
        <v>112.6</v>
      </c>
      <c r="V116" s="52">
        <v>112.6</v>
      </c>
      <c r="W116" s="52">
        <v>112.6</v>
      </c>
      <c r="X116" s="52">
        <v>112.6</v>
      </c>
      <c r="Y116" s="52">
        <v>112.6</v>
      </c>
      <c r="Z116" s="52">
        <v>112.6</v>
      </c>
      <c r="AA116" s="52">
        <v>112.6</v>
      </c>
      <c r="AB116" s="52">
        <v>112.6</v>
      </c>
    </row>
    <row r="117" spans="1:28" x14ac:dyDescent="0.3">
      <c r="A117" s="51" t="s">
        <v>218</v>
      </c>
      <c r="B117" s="52">
        <v>112.5</v>
      </c>
      <c r="C117" s="52">
        <v>112.5</v>
      </c>
      <c r="D117" s="52">
        <v>112.5</v>
      </c>
      <c r="E117" s="52">
        <v>112.5</v>
      </c>
      <c r="F117" s="52">
        <v>112.5</v>
      </c>
      <c r="G117" s="52">
        <v>112.5</v>
      </c>
      <c r="H117" s="52">
        <v>112.5</v>
      </c>
      <c r="I117" s="52">
        <v>112.5</v>
      </c>
      <c r="J117" s="52">
        <v>112.5</v>
      </c>
      <c r="K117" s="52">
        <v>112.5</v>
      </c>
      <c r="L117" s="52">
        <v>112.5</v>
      </c>
      <c r="M117" s="52">
        <v>112.5</v>
      </c>
      <c r="N117" s="52">
        <v>112.5</v>
      </c>
      <c r="O117" s="52">
        <v>112.5</v>
      </c>
      <c r="P117" s="52">
        <v>112.5</v>
      </c>
      <c r="Q117" s="52">
        <v>112.5</v>
      </c>
      <c r="R117" s="52">
        <v>112.5</v>
      </c>
      <c r="S117" s="52">
        <v>112.5</v>
      </c>
      <c r="T117" s="52">
        <v>112.5</v>
      </c>
      <c r="U117" s="52">
        <v>112.5</v>
      </c>
      <c r="V117" s="52">
        <v>112.5</v>
      </c>
      <c r="W117" s="52">
        <v>112.5</v>
      </c>
      <c r="X117" s="52">
        <v>112.5</v>
      </c>
      <c r="Y117" s="52">
        <v>112.5</v>
      </c>
      <c r="Z117" s="52">
        <v>112.5</v>
      </c>
      <c r="AA117" s="52">
        <v>112.5</v>
      </c>
      <c r="AB117" s="52">
        <v>112.5</v>
      </c>
    </row>
    <row r="118" spans="1:28" x14ac:dyDescent="0.3">
      <c r="A118" s="51" t="s">
        <v>219</v>
      </c>
      <c r="B118" s="52">
        <v>112.4</v>
      </c>
      <c r="C118" s="52">
        <v>112.4</v>
      </c>
      <c r="D118" s="52">
        <v>112.4</v>
      </c>
      <c r="E118" s="52">
        <v>112.4</v>
      </c>
      <c r="F118" s="52">
        <v>112.4</v>
      </c>
      <c r="G118" s="52">
        <v>112.4</v>
      </c>
      <c r="H118" s="52">
        <v>112.4</v>
      </c>
      <c r="I118" s="52">
        <v>112.4</v>
      </c>
      <c r="J118" s="52">
        <v>112.4</v>
      </c>
      <c r="K118" s="52">
        <v>112.4</v>
      </c>
      <c r="L118" s="52">
        <v>112.4</v>
      </c>
      <c r="M118" s="52">
        <v>112.4</v>
      </c>
      <c r="N118" s="52">
        <v>112.4</v>
      </c>
      <c r="O118" s="52">
        <v>112.4</v>
      </c>
      <c r="P118" s="52">
        <v>112.4</v>
      </c>
      <c r="Q118" s="52">
        <v>112.4</v>
      </c>
      <c r="R118" s="52">
        <v>112.4</v>
      </c>
      <c r="S118" s="52">
        <v>112.4</v>
      </c>
      <c r="T118" s="52">
        <v>112.4</v>
      </c>
      <c r="U118" s="52">
        <v>112.4</v>
      </c>
      <c r="V118" s="52">
        <v>112.4</v>
      </c>
      <c r="W118" s="52">
        <v>112.4</v>
      </c>
      <c r="X118" s="52">
        <v>112.4</v>
      </c>
      <c r="Y118" s="52">
        <v>112.4</v>
      </c>
      <c r="Z118" s="52">
        <v>112.4</v>
      </c>
      <c r="AA118" s="52">
        <v>112.4</v>
      </c>
      <c r="AB118" s="52">
        <v>112.4</v>
      </c>
    </row>
    <row r="119" spans="1:28" x14ac:dyDescent="0.3">
      <c r="A119" s="51" t="s">
        <v>220</v>
      </c>
      <c r="B119" s="52">
        <v>112.3</v>
      </c>
      <c r="C119" s="52">
        <v>112.3</v>
      </c>
      <c r="D119" s="52">
        <v>112.3</v>
      </c>
      <c r="E119" s="52">
        <v>112.3</v>
      </c>
      <c r="F119" s="52">
        <v>112.3</v>
      </c>
      <c r="G119" s="52">
        <v>112.3</v>
      </c>
      <c r="H119" s="52">
        <v>112.3</v>
      </c>
      <c r="I119" s="52">
        <v>112.3</v>
      </c>
      <c r="J119" s="52">
        <v>112.3</v>
      </c>
      <c r="K119" s="52">
        <v>112.3</v>
      </c>
      <c r="L119" s="52">
        <v>112.3</v>
      </c>
      <c r="M119" s="52">
        <v>112.3</v>
      </c>
      <c r="N119" s="52">
        <v>112.3</v>
      </c>
      <c r="O119" s="52">
        <v>112.3</v>
      </c>
      <c r="P119" s="52">
        <v>112.3</v>
      </c>
      <c r="Q119" s="52">
        <v>112.3</v>
      </c>
      <c r="R119" s="52">
        <v>112.3</v>
      </c>
      <c r="S119" s="52">
        <v>112.3</v>
      </c>
      <c r="T119" s="52">
        <v>112.3</v>
      </c>
      <c r="U119" s="52">
        <v>112.3</v>
      </c>
      <c r="V119" s="52">
        <v>112.3</v>
      </c>
      <c r="W119" s="52">
        <v>112.3</v>
      </c>
      <c r="X119" s="52">
        <v>112.3</v>
      </c>
      <c r="Y119" s="52">
        <v>112.3</v>
      </c>
      <c r="Z119" s="52">
        <v>112.3</v>
      </c>
      <c r="AA119" s="52">
        <v>112.3</v>
      </c>
      <c r="AB119" s="52">
        <v>112.3</v>
      </c>
    </row>
    <row r="120" spans="1:28" x14ac:dyDescent="0.3">
      <c r="A120" s="51" t="s">
        <v>221</v>
      </c>
      <c r="B120" s="52">
        <v>112.2</v>
      </c>
      <c r="C120" s="52">
        <v>112.2</v>
      </c>
      <c r="D120" s="52">
        <v>112.2</v>
      </c>
      <c r="E120" s="52">
        <v>112.2</v>
      </c>
      <c r="F120" s="52">
        <v>112.2</v>
      </c>
      <c r="G120" s="52">
        <v>112.2</v>
      </c>
      <c r="H120" s="52">
        <v>112.2</v>
      </c>
      <c r="I120" s="52">
        <v>112.2</v>
      </c>
      <c r="J120" s="52">
        <v>112.2</v>
      </c>
      <c r="K120" s="52">
        <v>112.2</v>
      </c>
      <c r="L120" s="52">
        <v>112.2</v>
      </c>
      <c r="M120" s="52">
        <v>112.2</v>
      </c>
      <c r="N120" s="52">
        <v>112.2</v>
      </c>
      <c r="O120" s="52">
        <v>112.2</v>
      </c>
      <c r="P120" s="52">
        <v>112.2</v>
      </c>
      <c r="Q120" s="52">
        <v>112.2</v>
      </c>
      <c r="R120" s="52">
        <v>112.2</v>
      </c>
      <c r="S120" s="52">
        <v>112.2</v>
      </c>
      <c r="T120" s="52">
        <v>112.2</v>
      </c>
      <c r="U120" s="52">
        <v>112.2</v>
      </c>
      <c r="V120" s="52">
        <v>112.2</v>
      </c>
      <c r="W120" s="52">
        <v>112.2</v>
      </c>
      <c r="X120" s="52">
        <v>112.2</v>
      </c>
      <c r="Y120" s="52">
        <v>112.2</v>
      </c>
      <c r="Z120" s="52">
        <v>112.2</v>
      </c>
      <c r="AA120" s="52">
        <v>112.2</v>
      </c>
      <c r="AB120" s="52">
        <v>112.2</v>
      </c>
    </row>
    <row r="121" spans="1:28" x14ac:dyDescent="0.3">
      <c r="A121" s="51" t="s">
        <v>222</v>
      </c>
      <c r="B121" s="52">
        <v>112.1</v>
      </c>
      <c r="C121" s="52">
        <v>112.1</v>
      </c>
      <c r="D121" s="52">
        <v>112.1</v>
      </c>
      <c r="E121" s="52">
        <v>112.1</v>
      </c>
      <c r="F121" s="52">
        <v>112.1</v>
      </c>
      <c r="G121" s="52">
        <v>112.1</v>
      </c>
      <c r="H121" s="52">
        <v>112.1</v>
      </c>
      <c r="I121" s="52">
        <v>112.1</v>
      </c>
      <c r="J121" s="52">
        <v>112.1</v>
      </c>
      <c r="K121" s="52">
        <v>112.1</v>
      </c>
      <c r="L121" s="52">
        <v>112.1</v>
      </c>
      <c r="M121" s="52">
        <v>112.1</v>
      </c>
      <c r="N121" s="52">
        <v>112.1</v>
      </c>
      <c r="O121" s="52">
        <v>112.1</v>
      </c>
      <c r="P121" s="52">
        <v>112.1</v>
      </c>
      <c r="Q121" s="52">
        <v>112.1</v>
      </c>
      <c r="R121" s="52">
        <v>112.1</v>
      </c>
      <c r="S121" s="52">
        <v>112.1</v>
      </c>
      <c r="T121" s="52">
        <v>112.1</v>
      </c>
      <c r="U121" s="52">
        <v>112.1</v>
      </c>
      <c r="V121" s="52">
        <v>112.1</v>
      </c>
      <c r="W121" s="52">
        <v>112.1</v>
      </c>
      <c r="X121" s="52">
        <v>112.1</v>
      </c>
      <c r="Y121" s="52">
        <v>112.1</v>
      </c>
      <c r="Z121" s="52">
        <v>112.1</v>
      </c>
      <c r="AA121" s="52">
        <v>112.1</v>
      </c>
      <c r="AB121" s="52">
        <v>112.1</v>
      </c>
    </row>
    <row r="122" spans="1:28" x14ac:dyDescent="0.3">
      <c r="A122" s="51" t="s">
        <v>223</v>
      </c>
      <c r="B122" s="52">
        <v>112</v>
      </c>
      <c r="C122" s="52">
        <v>112</v>
      </c>
      <c r="D122" s="52">
        <v>112</v>
      </c>
      <c r="E122" s="52">
        <v>112</v>
      </c>
      <c r="F122" s="52">
        <v>112</v>
      </c>
      <c r="G122" s="52">
        <v>112</v>
      </c>
      <c r="H122" s="52">
        <v>112</v>
      </c>
      <c r="I122" s="52">
        <v>112</v>
      </c>
      <c r="J122" s="52">
        <v>112</v>
      </c>
      <c r="K122" s="52">
        <v>112</v>
      </c>
      <c r="L122" s="52">
        <v>112</v>
      </c>
      <c r="M122" s="52">
        <v>112</v>
      </c>
      <c r="N122" s="52">
        <v>112</v>
      </c>
      <c r="O122" s="52">
        <v>112</v>
      </c>
      <c r="P122" s="52">
        <v>112</v>
      </c>
      <c r="Q122" s="52">
        <v>112</v>
      </c>
      <c r="R122" s="52">
        <v>112</v>
      </c>
      <c r="S122" s="52">
        <v>112</v>
      </c>
      <c r="T122" s="52">
        <v>112</v>
      </c>
      <c r="U122" s="52">
        <v>112</v>
      </c>
      <c r="V122" s="52">
        <v>112</v>
      </c>
      <c r="W122" s="52">
        <v>112</v>
      </c>
      <c r="X122" s="52">
        <v>112</v>
      </c>
      <c r="Y122" s="52">
        <v>112</v>
      </c>
      <c r="Z122" s="52">
        <v>112</v>
      </c>
      <c r="AA122" s="52">
        <v>112</v>
      </c>
      <c r="AB122" s="52">
        <v>112</v>
      </c>
    </row>
    <row r="123" spans="1:28" x14ac:dyDescent="0.3">
      <c r="A123" s="51" t="s">
        <v>224</v>
      </c>
      <c r="B123" s="52">
        <v>111.8</v>
      </c>
      <c r="C123" s="52">
        <v>111.8</v>
      </c>
      <c r="D123" s="52">
        <v>111.8</v>
      </c>
      <c r="E123" s="52">
        <v>111.8</v>
      </c>
      <c r="F123" s="52">
        <v>111.8</v>
      </c>
      <c r="G123" s="52">
        <v>111.8</v>
      </c>
      <c r="H123" s="52">
        <v>111.8</v>
      </c>
      <c r="I123" s="52">
        <v>111.8</v>
      </c>
      <c r="J123" s="52">
        <v>111.8</v>
      </c>
      <c r="K123" s="52">
        <v>111.8</v>
      </c>
      <c r="L123" s="52">
        <v>111.8</v>
      </c>
      <c r="M123" s="52">
        <v>111.8</v>
      </c>
      <c r="N123" s="52">
        <v>111.8</v>
      </c>
      <c r="O123" s="52">
        <v>111.8</v>
      </c>
      <c r="P123" s="52">
        <v>111.8</v>
      </c>
      <c r="Q123" s="52">
        <v>111.8</v>
      </c>
      <c r="R123" s="52">
        <v>111.8</v>
      </c>
      <c r="S123" s="52">
        <v>111.8</v>
      </c>
      <c r="T123" s="52">
        <v>111.8</v>
      </c>
      <c r="U123" s="52">
        <v>111.8</v>
      </c>
      <c r="V123" s="52">
        <v>111.8</v>
      </c>
      <c r="W123" s="52">
        <v>111.8</v>
      </c>
      <c r="X123" s="52">
        <v>111.8</v>
      </c>
      <c r="Y123" s="52">
        <v>111.8</v>
      </c>
      <c r="Z123" s="52">
        <v>111.8</v>
      </c>
      <c r="AA123" s="52">
        <v>111.8</v>
      </c>
      <c r="AB123" s="52">
        <v>111.8</v>
      </c>
    </row>
    <row r="124" spans="1:28" x14ac:dyDescent="0.3">
      <c r="A124" s="51" t="s">
        <v>225</v>
      </c>
      <c r="B124" s="52">
        <v>111.7</v>
      </c>
      <c r="C124" s="52">
        <v>111.7</v>
      </c>
      <c r="D124" s="52">
        <v>111.7</v>
      </c>
      <c r="E124" s="52">
        <v>111.7</v>
      </c>
      <c r="F124" s="52">
        <v>111.7</v>
      </c>
      <c r="G124" s="52">
        <v>111.7</v>
      </c>
      <c r="H124" s="52">
        <v>111.7</v>
      </c>
      <c r="I124" s="52">
        <v>111.7</v>
      </c>
      <c r="J124" s="52">
        <v>111.7</v>
      </c>
      <c r="K124" s="52">
        <v>111.7</v>
      </c>
      <c r="L124" s="52">
        <v>111.7</v>
      </c>
      <c r="M124" s="52">
        <v>111.7</v>
      </c>
      <c r="N124" s="52">
        <v>111.7</v>
      </c>
      <c r="O124" s="52">
        <v>111.7</v>
      </c>
      <c r="P124" s="52">
        <v>111.7</v>
      </c>
      <c r="Q124" s="52">
        <v>111.7</v>
      </c>
      <c r="R124" s="52">
        <v>111.7</v>
      </c>
      <c r="S124" s="52">
        <v>111.7</v>
      </c>
      <c r="T124" s="52">
        <v>111.7</v>
      </c>
      <c r="U124" s="52">
        <v>111.7</v>
      </c>
      <c r="V124" s="52">
        <v>111.7</v>
      </c>
      <c r="W124" s="52">
        <v>111.7</v>
      </c>
      <c r="X124" s="52">
        <v>111.7</v>
      </c>
      <c r="Y124" s="52">
        <v>111.7</v>
      </c>
      <c r="Z124" s="52">
        <v>111.7</v>
      </c>
      <c r="AA124" s="52">
        <v>111.7</v>
      </c>
      <c r="AB124" s="52">
        <v>111.7</v>
      </c>
    </row>
    <row r="125" spans="1:28" x14ac:dyDescent="0.3">
      <c r="A125" s="51" t="s">
        <v>226</v>
      </c>
      <c r="B125" s="52">
        <v>111.5</v>
      </c>
      <c r="C125" s="52">
        <v>111.5</v>
      </c>
      <c r="D125" s="52">
        <v>111.5</v>
      </c>
      <c r="E125" s="52">
        <v>111.5</v>
      </c>
      <c r="F125" s="52">
        <v>111.5</v>
      </c>
      <c r="G125" s="52">
        <v>111.5</v>
      </c>
      <c r="H125" s="52">
        <v>111.5</v>
      </c>
      <c r="I125" s="52">
        <v>111.5</v>
      </c>
      <c r="J125" s="52">
        <v>111.5</v>
      </c>
      <c r="K125" s="52">
        <v>111.5</v>
      </c>
      <c r="L125" s="52">
        <v>111.5</v>
      </c>
      <c r="M125" s="52">
        <v>111.5</v>
      </c>
      <c r="N125" s="52">
        <v>111.5</v>
      </c>
      <c r="O125" s="52">
        <v>111.5</v>
      </c>
      <c r="P125" s="52">
        <v>111.5</v>
      </c>
      <c r="Q125" s="52">
        <v>111.5</v>
      </c>
      <c r="R125" s="52">
        <v>111.5</v>
      </c>
      <c r="S125" s="52">
        <v>111.5</v>
      </c>
      <c r="T125" s="52">
        <v>111.5</v>
      </c>
      <c r="U125" s="52">
        <v>111.5</v>
      </c>
      <c r="V125" s="52">
        <v>111.5</v>
      </c>
      <c r="W125" s="52">
        <v>111.5</v>
      </c>
      <c r="X125" s="52">
        <v>111.5</v>
      </c>
      <c r="Y125" s="52">
        <v>111.5</v>
      </c>
      <c r="Z125" s="52">
        <v>111.5</v>
      </c>
      <c r="AA125" s="52">
        <v>111.5</v>
      </c>
      <c r="AB125" s="52">
        <v>111.5</v>
      </c>
    </row>
    <row r="126" spans="1:28" x14ac:dyDescent="0.3">
      <c r="A126" s="51" t="s">
        <v>227</v>
      </c>
      <c r="B126" s="52">
        <v>111.5</v>
      </c>
      <c r="C126" s="52">
        <v>111.5</v>
      </c>
      <c r="D126" s="52">
        <v>111.5</v>
      </c>
      <c r="E126" s="52">
        <v>111.5</v>
      </c>
      <c r="F126" s="52">
        <v>111.5</v>
      </c>
      <c r="G126" s="52">
        <v>111.5</v>
      </c>
      <c r="H126" s="52">
        <v>111.5</v>
      </c>
      <c r="I126" s="52">
        <v>111.5</v>
      </c>
      <c r="J126" s="52">
        <v>111.5</v>
      </c>
      <c r="K126" s="52">
        <v>111.5</v>
      </c>
      <c r="L126" s="52">
        <v>111.5</v>
      </c>
      <c r="M126" s="52">
        <v>111.5</v>
      </c>
      <c r="N126" s="52">
        <v>111.5</v>
      </c>
      <c r="O126" s="52">
        <v>111.5</v>
      </c>
      <c r="P126" s="52">
        <v>111.5</v>
      </c>
      <c r="Q126" s="52">
        <v>111.5</v>
      </c>
      <c r="R126" s="52">
        <v>111.5</v>
      </c>
      <c r="S126" s="52">
        <v>111.5</v>
      </c>
      <c r="T126" s="52">
        <v>111.5</v>
      </c>
      <c r="U126" s="52">
        <v>111.5</v>
      </c>
      <c r="V126" s="52">
        <v>111.5</v>
      </c>
      <c r="W126" s="52">
        <v>111.5</v>
      </c>
      <c r="X126" s="52">
        <v>111.5</v>
      </c>
      <c r="Y126" s="52">
        <v>111.5</v>
      </c>
      <c r="Z126" s="52">
        <v>111.5</v>
      </c>
      <c r="AA126" s="52">
        <v>111.5</v>
      </c>
      <c r="AB126" s="52">
        <v>111.5</v>
      </c>
    </row>
    <row r="127" spans="1:28" x14ac:dyDescent="0.3">
      <c r="A127" s="51" t="s">
        <v>228</v>
      </c>
      <c r="B127" s="52">
        <v>111.5</v>
      </c>
      <c r="C127" s="52">
        <v>111.5</v>
      </c>
      <c r="D127" s="52">
        <v>111.5</v>
      </c>
      <c r="E127" s="52">
        <v>111.5</v>
      </c>
      <c r="F127" s="52">
        <v>111.5</v>
      </c>
      <c r="G127" s="52">
        <v>111.5</v>
      </c>
      <c r="H127" s="52">
        <v>111.5</v>
      </c>
      <c r="I127" s="52">
        <v>111.5</v>
      </c>
      <c r="J127" s="52">
        <v>111.5</v>
      </c>
      <c r="K127" s="52">
        <v>111.5</v>
      </c>
      <c r="L127" s="52">
        <v>111.5</v>
      </c>
      <c r="M127" s="52">
        <v>111.5</v>
      </c>
      <c r="N127" s="52">
        <v>111.5</v>
      </c>
      <c r="O127" s="52">
        <v>111.5</v>
      </c>
      <c r="P127" s="52">
        <v>111.5</v>
      </c>
      <c r="Q127" s="52">
        <v>111.5</v>
      </c>
      <c r="R127" s="52">
        <v>111.5</v>
      </c>
      <c r="S127" s="52">
        <v>111.5</v>
      </c>
      <c r="T127" s="52">
        <v>111.5</v>
      </c>
      <c r="U127" s="52">
        <v>111.5</v>
      </c>
      <c r="V127" s="52">
        <v>111.5</v>
      </c>
      <c r="W127" s="52">
        <v>111.5</v>
      </c>
      <c r="X127" s="52">
        <v>111.5</v>
      </c>
      <c r="Y127" s="52">
        <v>111.5</v>
      </c>
      <c r="Z127" s="52">
        <v>111.5</v>
      </c>
      <c r="AA127" s="52">
        <v>111.5</v>
      </c>
      <c r="AB127" s="52">
        <v>111.5</v>
      </c>
    </row>
    <row r="128" spans="1:28" x14ac:dyDescent="0.3">
      <c r="A128" s="51" t="s">
        <v>229</v>
      </c>
      <c r="B128" s="52">
        <v>111.6</v>
      </c>
      <c r="C128" s="52">
        <v>111.6</v>
      </c>
      <c r="D128" s="52">
        <v>111.6</v>
      </c>
      <c r="E128" s="52">
        <v>111.6</v>
      </c>
      <c r="F128" s="52">
        <v>111.6</v>
      </c>
      <c r="G128" s="52">
        <v>111.6</v>
      </c>
      <c r="H128" s="52">
        <v>111.6</v>
      </c>
      <c r="I128" s="52">
        <v>111.6</v>
      </c>
      <c r="J128" s="52">
        <v>111.6</v>
      </c>
      <c r="K128" s="52">
        <v>111.6</v>
      </c>
      <c r="L128" s="52">
        <v>111.6</v>
      </c>
      <c r="M128" s="52">
        <v>111.6</v>
      </c>
      <c r="N128" s="52">
        <v>111.6</v>
      </c>
      <c r="O128" s="52">
        <v>111.6</v>
      </c>
      <c r="P128" s="52">
        <v>111.6</v>
      </c>
      <c r="Q128" s="52">
        <v>111.6</v>
      </c>
      <c r="R128" s="52">
        <v>111.6</v>
      </c>
      <c r="S128" s="52">
        <v>111.6</v>
      </c>
      <c r="T128" s="52">
        <v>111.6</v>
      </c>
      <c r="U128" s="52">
        <v>111.6</v>
      </c>
      <c r="V128" s="52">
        <v>111.6</v>
      </c>
      <c r="W128" s="52">
        <v>111.6</v>
      </c>
      <c r="X128" s="52">
        <v>111.6</v>
      </c>
      <c r="Y128" s="52">
        <v>111.6</v>
      </c>
      <c r="Z128" s="52">
        <v>111.6</v>
      </c>
      <c r="AA128" s="52">
        <v>111.6</v>
      </c>
      <c r="AB128" s="52">
        <v>111.6</v>
      </c>
    </row>
    <row r="129" spans="1:28" x14ac:dyDescent="0.3">
      <c r="A129" s="51" t="s">
        <v>230</v>
      </c>
      <c r="B129" s="52">
        <v>111.4</v>
      </c>
      <c r="C129" s="52">
        <v>111.4</v>
      </c>
      <c r="D129" s="52">
        <v>111.4</v>
      </c>
      <c r="E129" s="52">
        <v>111.4</v>
      </c>
      <c r="F129" s="52">
        <v>111.4</v>
      </c>
      <c r="G129" s="52">
        <v>111.4</v>
      </c>
      <c r="H129" s="52">
        <v>111.4</v>
      </c>
      <c r="I129" s="52">
        <v>111.4</v>
      </c>
      <c r="J129" s="52">
        <v>111.4</v>
      </c>
      <c r="K129" s="52">
        <v>111.4</v>
      </c>
      <c r="L129" s="52">
        <v>111.4</v>
      </c>
      <c r="M129" s="52">
        <v>111.4</v>
      </c>
      <c r="N129" s="52">
        <v>111.4</v>
      </c>
      <c r="O129" s="52">
        <v>111.4</v>
      </c>
      <c r="P129" s="52">
        <v>111.4</v>
      </c>
      <c r="Q129" s="52">
        <v>111.4</v>
      </c>
      <c r="R129" s="52">
        <v>111.4</v>
      </c>
      <c r="S129" s="52">
        <v>111.4</v>
      </c>
      <c r="T129" s="52">
        <v>111.4</v>
      </c>
      <c r="U129" s="52">
        <v>111.4</v>
      </c>
      <c r="V129" s="52">
        <v>111.4</v>
      </c>
      <c r="W129" s="52">
        <v>111.4</v>
      </c>
      <c r="X129" s="52">
        <v>111.4</v>
      </c>
      <c r="Y129" s="52">
        <v>111.4</v>
      </c>
      <c r="Z129" s="52">
        <v>111.4</v>
      </c>
      <c r="AA129" s="52">
        <v>111.4</v>
      </c>
      <c r="AB129" s="52">
        <v>111.4</v>
      </c>
    </row>
    <row r="130" spans="1:28" x14ac:dyDescent="0.3">
      <c r="A130" s="51" t="s">
        <v>231</v>
      </c>
      <c r="B130" s="52">
        <v>111.2</v>
      </c>
      <c r="C130" s="52">
        <v>111.2</v>
      </c>
      <c r="D130" s="52">
        <v>111.2</v>
      </c>
      <c r="E130" s="52">
        <v>111.2</v>
      </c>
      <c r="F130" s="52">
        <v>111.2</v>
      </c>
      <c r="G130" s="52">
        <v>111.2</v>
      </c>
      <c r="H130" s="52">
        <v>111.2</v>
      </c>
      <c r="I130" s="52">
        <v>111.2</v>
      </c>
      <c r="J130" s="52">
        <v>111.2</v>
      </c>
      <c r="K130" s="52">
        <v>111.2</v>
      </c>
      <c r="L130" s="52">
        <v>111.2</v>
      </c>
      <c r="M130" s="52">
        <v>111.2</v>
      </c>
      <c r="N130" s="52">
        <v>111.2</v>
      </c>
      <c r="O130" s="52">
        <v>111.2</v>
      </c>
      <c r="P130" s="52">
        <v>111.2</v>
      </c>
      <c r="Q130" s="52">
        <v>111.2</v>
      </c>
      <c r="R130" s="52">
        <v>111.2</v>
      </c>
      <c r="S130" s="52">
        <v>111.2</v>
      </c>
      <c r="T130" s="52">
        <v>111.2</v>
      </c>
      <c r="U130" s="52">
        <v>111.2</v>
      </c>
      <c r="V130" s="52">
        <v>111.2</v>
      </c>
      <c r="W130" s="52">
        <v>111.2</v>
      </c>
      <c r="X130" s="52">
        <v>111.2</v>
      </c>
      <c r="Y130" s="52">
        <v>111.2</v>
      </c>
      <c r="Z130" s="52">
        <v>111.2</v>
      </c>
      <c r="AA130" s="52">
        <v>111.2</v>
      </c>
      <c r="AB130" s="52">
        <v>111.2</v>
      </c>
    </row>
    <row r="131" spans="1:28" x14ac:dyDescent="0.3">
      <c r="A131" s="51" t="s">
        <v>232</v>
      </c>
      <c r="B131" s="52">
        <v>110.9</v>
      </c>
      <c r="C131" s="52">
        <v>110.9</v>
      </c>
      <c r="D131" s="52">
        <v>110.9</v>
      </c>
      <c r="E131" s="52">
        <v>110.9</v>
      </c>
      <c r="F131" s="52">
        <v>110.9</v>
      </c>
      <c r="G131" s="52">
        <v>110.9</v>
      </c>
      <c r="H131" s="52">
        <v>110.9</v>
      </c>
      <c r="I131" s="52">
        <v>110.9</v>
      </c>
      <c r="J131" s="52">
        <v>110.9</v>
      </c>
      <c r="K131" s="52">
        <v>110.9</v>
      </c>
      <c r="L131" s="52">
        <v>110.9</v>
      </c>
      <c r="M131" s="52">
        <v>110.9</v>
      </c>
      <c r="N131" s="52">
        <v>110.9</v>
      </c>
      <c r="O131" s="52">
        <v>110.9</v>
      </c>
      <c r="P131" s="52">
        <v>110.9</v>
      </c>
      <c r="Q131" s="52">
        <v>110.9</v>
      </c>
      <c r="R131" s="52">
        <v>110.9</v>
      </c>
      <c r="S131" s="52">
        <v>110.9</v>
      </c>
      <c r="T131" s="52">
        <v>110.9</v>
      </c>
      <c r="U131" s="52">
        <v>110.9</v>
      </c>
      <c r="V131" s="52">
        <v>110.9</v>
      </c>
      <c r="W131" s="52">
        <v>110.9</v>
      </c>
      <c r="X131" s="52">
        <v>110.9</v>
      </c>
      <c r="Y131" s="52">
        <v>110.9</v>
      </c>
      <c r="Z131" s="52">
        <v>110.9</v>
      </c>
      <c r="AA131" s="52">
        <v>110.9</v>
      </c>
      <c r="AB131" s="52">
        <v>110.9</v>
      </c>
    </row>
    <row r="132" spans="1:28" x14ac:dyDescent="0.3">
      <c r="A132" s="51" t="s">
        <v>233</v>
      </c>
      <c r="B132" s="52">
        <v>110.8</v>
      </c>
      <c r="C132" s="52">
        <v>110.8</v>
      </c>
      <c r="D132" s="52">
        <v>110.8</v>
      </c>
      <c r="E132" s="52">
        <v>110.8</v>
      </c>
      <c r="F132" s="52">
        <v>110.8</v>
      </c>
      <c r="G132" s="52">
        <v>110.8</v>
      </c>
      <c r="H132" s="52">
        <v>110.8</v>
      </c>
      <c r="I132" s="52">
        <v>110.8</v>
      </c>
      <c r="J132" s="52">
        <v>110.8</v>
      </c>
      <c r="K132" s="52">
        <v>110.8</v>
      </c>
      <c r="L132" s="52">
        <v>110.8</v>
      </c>
      <c r="M132" s="52">
        <v>110.8</v>
      </c>
      <c r="N132" s="52">
        <v>110.8</v>
      </c>
      <c r="O132" s="52">
        <v>110.8</v>
      </c>
      <c r="P132" s="52">
        <v>110.8</v>
      </c>
      <c r="Q132" s="52">
        <v>110.8</v>
      </c>
      <c r="R132" s="52">
        <v>110.8</v>
      </c>
      <c r="S132" s="52">
        <v>110.8</v>
      </c>
      <c r="T132" s="52">
        <v>110.8</v>
      </c>
      <c r="U132" s="52">
        <v>110.8</v>
      </c>
      <c r="V132" s="52">
        <v>110.8</v>
      </c>
      <c r="W132" s="52">
        <v>110.8</v>
      </c>
      <c r="X132" s="52">
        <v>110.8</v>
      </c>
      <c r="Y132" s="52">
        <v>110.8</v>
      </c>
      <c r="Z132" s="52">
        <v>110.8</v>
      </c>
      <c r="AA132" s="52">
        <v>110.8</v>
      </c>
      <c r="AB132" s="52">
        <v>110.8</v>
      </c>
    </row>
    <row r="133" spans="1:28" x14ac:dyDescent="0.3">
      <c r="A133" s="51" t="s">
        <v>234</v>
      </c>
      <c r="B133" s="52">
        <v>110.6</v>
      </c>
      <c r="C133" s="52">
        <v>110.6</v>
      </c>
      <c r="D133" s="52">
        <v>110.6</v>
      </c>
      <c r="E133" s="52">
        <v>110.6</v>
      </c>
      <c r="F133" s="52">
        <v>110.6</v>
      </c>
      <c r="G133" s="52">
        <v>110.6</v>
      </c>
      <c r="H133" s="52">
        <v>110.6</v>
      </c>
      <c r="I133" s="52">
        <v>110.6</v>
      </c>
      <c r="J133" s="52">
        <v>110.6</v>
      </c>
      <c r="K133" s="52">
        <v>110.6</v>
      </c>
      <c r="L133" s="52">
        <v>110.6</v>
      </c>
      <c r="M133" s="52">
        <v>110.6</v>
      </c>
      <c r="N133" s="52">
        <v>110.6</v>
      </c>
      <c r="O133" s="52">
        <v>110.6</v>
      </c>
      <c r="P133" s="52">
        <v>110.6</v>
      </c>
      <c r="Q133" s="52">
        <v>110.6</v>
      </c>
      <c r="R133" s="52">
        <v>110.6</v>
      </c>
      <c r="S133" s="52">
        <v>110.6</v>
      </c>
      <c r="T133" s="52">
        <v>110.6</v>
      </c>
      <c r="U133" s="52">
        <v>110.6</v>
      </c>
      <c r="V133" s="52">
        <v>110.6</v>
      </c>
      <c r="W133" s="52">
        <v>110.6</v>
      </c>
      <c r="X133" s="52">
        <v>110.6</v>
      </c>
      <c r="Y133" s="52">
        <v>110.6</v>
      </c>
      <c r="Z133" s="52">
        <v>110.6</v>
      </c>
      <c r="AA133" s="52">
        <v>110.6</v>
      </c>
      <c r="AB133" s="52">
        <v>110.6</v>
      </c>
    </row>
    <row r="134" spans="1:28" x14ac:dyDescent="0.3">
      <c r="A134" s="51" t="s">
        <v>235</v>
      </c>
      <c r="B134" s="52">
        <v>110.4</v>
      </c>
      <c r="C134" s="52">
        <v>110.4</v>
      </c>
      <c r="D134" s="52">
        <v>110.4</v>
      </c>
      <c r="E134" s="52">
        <v>110.4</v>
      </c>
      <c r="F134" s="52">
        <v>110.4</v>
      </c>
      <c r="G134" s="52">
        <v>110.4</v>
      </c>
      <c r="H134" s="52">
        <v>110.4</v>
      </c>
      <c r="I134" s="52">
        <v>110.4</v>
      </c>
      <c r="J134" s="52">
        <v>110.4</v>
      </c>
      <c r="K134" s="52">
        <v>110.4</v>
      </c>
      <c r="L134" s="52">
        <v>110.4</v>
      </c>
      <c r="M134" s="52">
        <v>110.4</v>
      </c>
      <c r="N134" s="52">
        <v>110.4</v>
      </c>
      <c r="O134" s="52">
        <v>110.4</v>
      </c>
      <c r="P134" s="52">
        <v>110.4</v>
      </c>
      <c r="Q134" s="52">
        <v>110.4</v>
      </c>
      <c r="R134" s="52">
        <v>110.4</v>
      </c>
      <c r="S134" s="52">
        <v>110.4</v>
      </c>
      <c r="T134" s="52">
        <v>110.4</v>
      </c>
      <c r="U134" s="52">
        <v>110.4</v>
      </c>
      <c r="V134" s="52">
        <v>110.4</v>
      </c>
      <c r="W134" s="52">
        <v>110.4</v>
      </c>
      <c r="X134" s="52">
        <v>110.4</v>
      </c>
      <c r="Y134" s="52">
        <v>110.4</v>
      </c>
      <c r="Z134" s="52">
        <v>110.4</v>
      </c>
      <c r="AA134" s="52">
        <v>110.4</v>
      </c>
      <c r="AB134" s="52">
        <v>110.4</v>
      </c>
    </row>
    <row r="135" spans="1:28" x14ac:dyDescent="0.3">
      <c r="A135" s="51" t="s">
        <v>236</v>
      </c>
      <c r="B135" s="52">
        <v>110.2</v>
      </c>
      <c r="C135" s="52">
        <v>110.2</v>
      </c>
      <c r="D135" s="52">
        <v>110.2</v>
      </c>
      <c r="E135" s="52">
        <v>110.2</v>
      </c>
      <c r="F135" s="52">
        <v>110.2</v>
      </c>
      <c r="G135" s="52">
        <v>110.2</v>
      </c>
      <c r="H135" s="52">
        <v>110.2</v>
      </c>
      <c r="I135" s="52">
        <v>110.2</v>
      </c>
      <c r="J135" s="52">
        <v>110.2</v>
      </c>
      <c r="K135" s="52">
        <v>110.2</v>
      </c>
      <c r="L135" s="52">
        <v>110.2</v>
      </c>
      <c r="M135" s="52">
        <v>110.2</v>
      </c>
      <c r="N135" s="52">
        <v>110.2</v>
      </c>
      <c r="O135" s="52">
        <v>110.2</v>
      </c>
      <c r="P135" s="52">
        <v>110.2</v>
      </c>
      <c r="Q135" s="52">
        <v>110.2</v>
      </c>
      <c r="R135" s="52">
        <v>110.2</v>
      </c>
      <c r="S135" s="52">
        <v>110.2</v>
      </c>
      <c r="T135" s="52">
        <v>110.2</v>
      </c>
      <c r="U135" s="52">
        <v>110.2</v>
      </c>
      <c r="V135" s="52">
        <v>110.2</v>
      </c>
      <c r="W135" s="52">
        <v>110.2</v>
      </c>
      <c r="X135" s="52">
        <v>110.2</v>
      </c>
      <c r="Y135" s="52">
        <v>110.2</v>
      </c>
      <c r="Z135" s="52">
        <v>110.2</v>
      </c>
      <c r="AA135" s="52">
        <v>110.2</v>
      </c>
      <c r="AB135" s="52">
        <v>110.2</v>
      </c>
    </row>
    <row r="136" spans="1:28" x14ac:dyDescent="0.3">
      <c r="A136" s="51" t="s">
        <v>237</v>
      </c>
      <c r="B136" s="52">
        <v>110</v>
      </c>
      <c r="C136" s="52">
        <v>110</v>
      </c>
      <c r="D136" s="52">
        <v>110</v>
      </c>
      <c r="E136" s="52">
        <v>110</v>
      </c>
      <c r="F136" s="52">
        <v>110</v>
      </c>
      <c r="G136" s="52">
        <v>110</v>
      </c>
      <c r="H136" s="52">
        <v>110</v>
      </c>
      <c r="I136" s="52">
        <v>110</v>
      </c>
      <c r="J136" s="52">
        <v>110</v>
      </c>
      <c r="K136" s="52">
        <v>110</v>
      </c>
      <c r="L136" s="52">
        <v>110</v>
      </c>
      <c r="M136" s="52">
        <v>110</v>
      </c>
      <c r="N136" s="52">
        <v>110</v>
      </c>
      <c r="O136" s="52">
        <v>110</v>
      </c>
      <c r="P136" s="52">
        <v>110</v>
      </c>
      <c r="Q136" s="52">
        <v>110</v>
      </c>
      <c r="R136" s="52">
        <v>110</v>
      </c>
      <c r="S136" s="52">
        <v>110</v>
      </c>
      <c r="T136" s="52">
        <v>110</v>
      </c>
      <c r="U136" s="52">
        <v>110</v>
      </c>
      <c r="V136" s="52">
        <v>110</v>
      </c>
      <c r="W136" s="52">
        <v>110</v>
      </c>
      <c r="X136" s="52">
        <v>110</v>
      </c>
      <c r="Y136" s="52">
        <v>110</v>
      </c>
      <c r="Z136" s="52">
        <v>110</v>
      </c>
      <c r="AA136" s="52">
        <v>110</v>
      </c>
      <c r="AB136" s="52">
        <v>110</v>
      </c>
    </row>
    <row r="137" spans="1:28" x14ac:dyDescent="0.3">
      <c r="A137" s="51" t="s">
        <v>238</v>
      </c>
      <c r="B137" s="52">
        <v>109.9</v>
      </c>
      <c r="C137" s="52">
        <v>109.9</v>
      </c>
      <c r="D137" s="52">
        <v>109.9</v>
      </c>
      <c r="E137" s="52">
        <v>109.9</v>
      </c>
      <c r="F137" s="52">
        <v>109.9</v>
      </c>
      <c r="G137" s="52">
        <v>109.9</v>
      </c>
      <c r="H137" s="52">
        <v>109.9</v>
      </c>
      <c r="I137" s="52">
        <v>109.9</v>
      </c>
      <c r="J137" s="52">
        <v>109.9</v>
      </c>
      <c r="K137" s="52">
        <v>109.9</v>
      </c>
      <c r="L137" s="52">
        <v>109.9</v>
      </c>
      <c r="M137" s="52">
        <v>109.9</v>
      </c>
      <c r="N137" s="52">
        <v>109.9</v>
      </c>
      <c r="O137" s="52">
        <v>109.9</v>
      </c>
      <c r="P137" s="52">
        <v>109.9</v>
      </c>
      <c r="Q137" s="52">
        <v>109.9</v>
      </c>
      <c r="R137" s="52">
        <v>109.9</v>
      </c>
      <c r="S137" s="52">
        <v>109.9</v>
      </c>
      <c r="T137" s="52">
        <v>109.9</v>
      </c>
      <c r="U137" s="52">
        <v>109.9</v>
      </c>
      <c r="V137" s="52">
        <v>109.9</v>
      </c>
      <c r="W137" s="52">
        <v>109.9</v>
      </c>
      <c r="X137" s="52">
        <v>109.9</v>
      </c>
      <c r="Y137" s="52">
        <v>109.9</v>
      </c>
      <c r="Z137" s="52">
        <v>109.9</v>
      </c>
      <c r="AA137" s="52">
        <v>109.9</v>
      </c>
      <c r="AB137" s="52">
        <v>109.9</v>
      </c>
    </row>
    <row r="138" spans="1:28" x14ac:dyDescent="0.3">
      <c r="A138" s="51" t="s">
        <v>239</v>
      </c>
      <c r="B138" s="52">
        <v>109.6</v>
      </c>
      <c r="C138" s="52">
        <v>109.6</v>
      </c>
      <c r="D138" s="52">
        <v>109.6</v>
      </c>
      <c r="E138" s="52">
        <v>109.6</v>
      </c>
      <c r="F138" s="52">
        <v>109.6</v>
      </c>
      <c r="G138" s="52">
        <v>109.6</v>
      </c>
      <c r="H138" s="52">
        <v>109.6</v>
      </c>
      <c r="I138" s="52">
        <v>109.6</v>
      </c>
      <c r="J138" s="52">
        <v>109.6</v>
      </c>
      <c r="K138" s="52">
        <v>109.6</v>
      </c>
      <c r="L138" s="52">
        <v>109.6</v>
      </c>
      <c r="M138" s="52">
        <v>109.6</v>
      </c>
      <c r="N138" s="52">
        <v>109.6</v>
      </c>
      <c r="O138" s="52">
        <v>109.6</v>
      </c>
      <c r="P138" s="52">
        <v>109.6</v>
      </c>
      <c r="Q138" s="52">
        <v>109.6</v>
      </c>
      <c r="R138" s="52">
        <v>109.6</v>
      </c>
      <c r="S138" s="52">
        <v>109.6</v>
      </c>
      <c r="T138" s="52">
        <v>109.6</v>
      </c>
      <c r="U138" s="52">
        <v>109.6</v>
      </c>
      <c r="V138" s="52">
        <v>109.6</v>
      </c>
      <c r="W138" s="52">
        <v>109.6</v>
      </c>
      <c r="X138" s="52">
        <v>109.6</v>
      </c>
      <c r="Y138" s="52">
        <v>109.6</v>
      </c>
      <c r="Z138" s="52">
        <v>109.6</v>
      </c>
      <c r="AA138" s="52">
        <v>109.6</v>
      </c>
      <c r="AB138" s="52">
        <v>109.6</v>
      </c>
    </row>
    <row r="139" spans="1:28" x14ac:dyDescent="0.3">
      <c r="A139" s="51" t="s">
        <v>240</v>
      </c>
      <c r="B139" s="52">
        <v>109.5</v>
      </c>
      <c r="C139" s="52">
        <v>109.5</v>
      </c>
      <c r="D139" s="52">
        <v>109.5</v>
      </c>
      <c r="E139" s="52">
        <v>109.5</v>
      </c>
      <c r="F139" s="52">
        <v>109.5</v>
      </c>
      <c r="G139" s="52">
        <v>109.5</v>
      </c>
      <c r="H139" s="52">
        <v>109.5</v>
      </c>
      <c r="I139" s="52">
        <v>109.5</v>
      </c>
      <c r="J139" s="52">
        <v>109.5</v>
      </c>
      <c r="K139" s="52">
        <v>109.5</v>
      </c>
      <c r="L139" s="52">
        <v>109.5</v>
      </c>
      <c r="M139" s="52">
        <v>109.5</v>
      </c>
      <c r="N139" s="52">
        <v>109.5</v>
      </c>
      <c r="O139" s="52">
        <v>109.5</v>
      </c>
      <c r="P139" s="52">
        <v>109.5</v>
      </c>
      <c r="Q139" s="52">
        <v>109.5</v>
      </c>
      <c r="R139" s="52">
        <v>109.5</v>
      </c>
      <c r="S139" s="52">
        <v>109.5</v>
      </c>
      <c r="T139" s="52">
        <v>109.5</v>
      </c>
      <c r="U139" s="52">
        <v>109.5</v>
      </c>
      <c r="V139" s="52">
        <v>109.5</v>
      </c>
      <c r="W139" s="52">
        <v>109.5</v>
      </c>
      <c r="X139" s="52">
        <v>109.5</v>
      </c>
      <c r="Y139" s="52">
        <v>109.5</v>
      </c>
      <c r="Z139" s="52">
        <v>109.5</v>
      </c>
      <c r="AA139" s="52">
        <v>109.5</v>
      </c>
      <c r="AB139" s="52">
        <v>109.5</v>
      </c>
    </row>
    <row r="140" spans="1:28" x14ac:dyDescent="0.3">
      <c r="A140" s="51" t="s">
        <v>241</v>
      </c>
      <c r="B140" s="52">
        <v>109.4</v>
      </c>
      <c r="C140" s="52">
        <v>109.4</v>
      </c>
      <c r="D140" s="52">
        <v>109.4</v>
      </c>
      <c r="E140" s="52">
        <v>109.4</v>
      </c>
      <c r="F140" s="52">
        <v>109.4</v>
      </c>
      <c r="G140" s="52">
        <v>109.4</v>
      </c>
      <c r="H140" s="52">
        <v>109.4</v>
      </c>
      <c r="I140" s="52">
        <v>109.4</v>
      </c>
      <c r="J140" s="52">
        <v>109.4</v>
      </c>
      <c r="K140" s="52">
        <v>109.4</v>
      </c>
      <c r="L140" s="52">
        <v>109.4</v>
      </c>
      <c r="M140" s="52">
        <v>109.4</v>
      </c>
      <c r="N140" s="52">
        <v>109.4</v>
      </c>
      <c r="O140" s="52">
        <v>109.4</v>
      </c>
      <c r="P140" s="52">
        <v>109.4</v>
      </c>
      <c r="Q140" s="52">
        <v>109.4</v>
      </c>
      <c r="R140" s="52">
        <v>109.4</v>
      </c>
      <c r="S140" s="52">
        <v>109.4</v>
      </c>
      <c r="T140" s="52">
        <v>109.4</v>
      </c>
      <c r="U140" s="52">
        <v>109.4</v>
      </c>
      <c r="V140" s="52">
        <v>109.4</v>
      </c>
      <c r="W140" s="52">
        <v>109.4</v>
      </c>
      <c r="X140" s="52">
        <v>109.4</v>
      </c>
      <c r="Y140" s="52">
        <v>109.4</v>
      </c>
      <c r="Z140" s="52">
        <v>109.4</v>
      </c>
      <c r="AA140" s="52">
        <v>109.4</v>
      </c>
      <c r="AB140" s="52">
        <v>109.4</v>
      </c>
    </row>
    <row r="141" spans="1:28" x14ac:dyDescent="0.3">
      <c r="A141" s="51" t="s">
        <v>242</v>
      </c>
      <c r="B141" s="52">
        <v>109.1</v>
      </c>
      <c r="C141" s="52">
        <v>109.1</v>
      </c>
      <c r="D141" s="52">
        <v>109.1</v>
      </c>
      <c r="E141" s="52">
        <v>109.1</v>
      </c>
      <c r="F141" s="52">
        <v>109.1</v>
      </c>
      <c r="G141" s="52">
        <v>109.1</v>
      </c>
      <c r="H141" s="52">
        <v>109.1</v>
      </c>
      <c r="I141" s="52">
        <v>109.1</v>
      </c>
      <c r="J141" s="52">
        <v>109.1</v>
      </c>
      <c r="K141" s="52">
        <v>109.1</v>
      </c>
      <c r="L141" s="52">
        <v>109.1</v>
      </c>
      <c r="M141" s="52">
        <v>109.1</v>
      </c>
      <c r="N141" s="52">
        <v>109.1</v>
      </c>
      <c r="O141" s="52">
        <v>109.1</v>
      </c>
      <c r="P141" s="52">
        <v>109.1</v>
      </c>
      <c r="Q141" s="52">
        <v>109.1</v>
      </c>
      <c r="R141" s="52">
        <v>109.1</v>
      </c>
      <c r="S141" s="52">
        <v>109.1</v>
      </c>
      <c r="T141" s="52">
        <v>109.1</v>
      </c>
      <c r="U141" s="52">
        <v>109.1</v>
      </c>
      <c r="V141" s="52">
        <v>109.1</v>
      </c>
      <c r="W141" s="52">
        <v>109.1</v>
      </c>
      <c r="X141" s="52">
        <v>109.1</v>
      </c>
      <c r="Y141" s="52">
        <v>109.1</v>
      </c>
      <c r="Z141" s="52">
        <v>109.1</v>
      </c>
      <c r="AA141" s="52">
        <v>109.1</v>
      </c>
      <c r="AB141" s="52">
        <v>109.1</v>
      </c>
    </row>
    <row r="142" spans="1:28" x14ac:dyDescent="0.3">
      <c r="A142" s="51" t="s">
        <v>243</v>
      </c>
      <c r="B142" s="52">
        <v>108.8</v>
      </c>
      <c r="C142" s="52">
        <v>108.8</v>
      </c>
      <c r="D142" s="52">
        <v>108.8</v>
      </c>
      <c r="E142" s="52">
        <v>108.8</v>
      </c>
      <c r="F142" s="52">
        <v>108.8</v>
      </c>
      <c r="G142" s="52">
        <v>108.8</v>
      </c>
      <c r="H142" s="52">
        <v>108.8</v>
      </c>
      <c r="I142" s="52">
        <v>108.8</v>
      </c>
      <c r="J142" s="52">
        <v>108.8</v>
      </c>
      <c r="K142" s="52">
        <v>108.8</v>
      </c>
      <c r="L142" s="52">
        <v>108.8</v>
      </c>
      <c r="M142" s="52">
        <v>108.8</v>
      </c>
      <c r="N142" s="52">
        <v>108.8</v>
      </c>
      <c r="O142" s="52">
        <v>108.8</v>
      </c>
      <c r="P142" s="52">
        <v>108.8</v>
      </c>
      <c r="Q142" s="52">
        <v>108.8</v>
      </c>
      <c r="R142" s="52">
        <v>108.8</v>
      </c>
      <c r="S142" s="52">
        <v>108.8</v>
      </c>
      <c r="T142" s="52">
        <v>108.8</v>
      </c>
      <c r="U142" s="52">
        <v>108.8</v>
      </c>
      <c r="V142" s="52">
        <v>108.8</v>
      </c>
      <c r="W142" s="52">
        <v>108.8</v>
      </c>
      <c r="X142" s="52">
        <v>108.8</v>
      </c>
      <c r="Y142" s="52">
        <v>108.8</v>
      </c>
      <c r="Z142" s="52">
        <v>108.8</v>
      </c>
      <c r="AA142" s="52">
        <v>108.8</v>
      </c>
      <c r="AB142" s="52">
        <v>108.8</v>
      </c>
    </row>
    <row r="143" spans="1:28" x14ac:dyDescent="0.3">
      <c r="A143" s="51" t="s">
        <v>244</v>
      </c>
      <c r="B143" s="52">
        <v>108.4</v>
      </c>
      <c r="C143" s="52">
        <v>108.4</v>
      </c>
      <c r="D143" s="52">
        <v>108.4</v>
      </c>
      <c r="E143" s="52">
        <v>108.4</v>
      </c>
      <c r="F143" s="52">
        <v>108.4</v>
      </c>
      <c r="G143" s="52">
        <v>108.4</v>
      </c>
      <c r="H143" s="52">
        <v>108.4</v>
      </c>
      <c r="I143" s="52">
        <v>108.4</v>
      </c>
      <c r="J143" s="52">
        <v>108.4</v>
      </c>
      <c r="K143" s="52">
        <v>108.4</v>
      </c>
      <c r="L143" s="52">
        <v>108.4</v>
      </c>
      <c r="M143" s="52">
        <v>108.4</v>
      </c>
      <c r="N143" s="52">
        <v>108.4</v>
      </c>
      <c r="O143" s="52">
        <v>108.4</v>
      </c>
      <c r="P143" s="52">
        <v>108.4</v>
      </c>
      <c r="Q143" s="52">
        <v>108.4</v>
      </c>
      <c r="R143" s="52">
        <v>108.4</v>
      </c>
      <c r="S143" s="52">
        <v>108.4</v>
      </c>
      <c r="T143" s="52">
        <v>108.4</v>
      </c>
      <c r="U143" s="52">
        <v>108.4</v>
      </c>
      <c r="V143" s="52">
        <v>108.4</v>
      </c>
      <c r="W143" s="52">
        <v>108.4</v>
      </c>
      <c r="X143" s="52">
        <v>108.4</v>
      </c>
      <c r="Y143" s="52">
        <v>108.4</v>
      </c>
      <c r="Z143" s="52">
        <v>108.4</v>
      </c>
      <c r="AA143" s="52">
        <v>108.4</v>
      </c>
      <c r="AB143" s="52">
        <v>108.4</v>
      </c>
    </row>
    <row r="144" spans="1:28" x14ac:dyDescent="0.3">
      <c r="A144" s="51" t="s">
        <v>245</v>
      </c>
      <c r="B144" s="52">
        <v>108.1</v>
      </c>
      <c r="C144" s="52">
        <v>108.1</v>
      </c>
      <c r="D144" s="52">
        <v>108.1</v>
      </c>
      <c r="E144" s="52">
        <v>108.1</v>
      </c>
      <c r="F144" s="52">
        <v>108.1</v>
      </c>
      <c r="G144" s="52">
        <v>108.1</v>
      </c>
      <c r="H144" s="52">
        <v>108.1</v>
      </c>
      <c r="I144" s="52">
        <v>108.1</v>
      </c>
      <c r="J144" s="52">
        <v>108.1</v>
      </c>
      <c r="K144" s="52">
        <v>108.1</v>
      </c>
      <c r="L144" s="52">
        <v>108.1</v>
      </c>
      <c r="M144" s="52">
        <v>108.1</v>
      </c>
      <c r="N144" s="52">
        <v>108.1</v>
      </c>
      <c r="O144" s="52">
        <v>108.1</v>
      </c>
      <c r="P144" s="52">
        <v>108.1</v>
      </c>
      <c r="Q144" s="52">
        <v>108.1</v>
      </c>
      <c r="R144" s="52">
        <v>108.1</v>
      </c>
      <c r="S144" s="52">
        <v>108.1</v>
      </c>
      <c r="T144" s="52">
        <v>108.1</v>
      </c>
      <c r="U144" s="52">
        <v>108.1</v>
      </c>
      <c r="V144" s="52">
        <v>108.1</v>
      </c>
      <c r="W144" s="52">
        <v>108.1</v>
      </c>
      <c r="X144" s="52">
        <v>108.1</v>
      </c>
      <c r="Y144" s="52">
        <v>108.1</v>
      </c>
      <c r="Z144" s="52">
        <v>108.1</v>
      </c>
      <c r="AA144" s="52">
        <v>108.1</v>
      </c>
      <c r="AB144" s="52">
        <v>108.1</v>
      </c>
    </row>
    <row r="145" spans="1:28" x14ac:dyDescent="0.3">
      <c r="A145" s="51" t="s">
        <v>246</v>
      </c>
      <c r="B145" s="52">
        <v>107.9</v>
      </c>
      <c r="C145" s="52">
        <v>107.9</v>
      </c>
      <c r="D145" s="52">
        <v>107.9</v>
      </c>
      <c r="E145" s="52">
        <v>107.9</v>
      </c>
      <c r="F145" s="52">
        <v>107.9</v>
      </c>
      <c r="G145" s="52">
        <v>107.9</v>
      </c>
      <c r="H145" s="52">
        <v>107.9</v>
      </c>
      <c r="I145" s="52">
        <v>107.9</v>
      </c>
      <c r="J145" s="52">
        <v>107.9</v>
      </c>
      <c r="K145" s="52">
        <v>107.9</v>
      </c>
      <c r="L145" s="52">
        <v>107.9</v>
      </c>
      <c r="M145" s="52">
        <v>107.9</v>
      </c>
      <c r="N145" s="52">
        <v>107.9</v>
      </c>
      <c r="O145" s="52">
        <v>107.9</v>
      </c>
      <c r="P145" s="52">
        <v>107.9</v>
      </c>
      <c r="Q145" s="52">
        <v>107.9</v>
      </c>
      <c r="R145" s="52">
        <v>107.9</v>
      </c>
      <c r="S145" s="52">
        <v>107.9</v>
      </c>
      <c r="T145" s="52">
        <v>107.9</v>
      </c>
      <c r="U145" s="52">
        <v>107.9</v>
      </c>
      <c r="V145" s="52">
        <v>107.9</v>
      </c>
      <c r="W145" s="52">
        <v>107.9</v>
      </c>
      <c r="X145" s="52">
        <v>107.9</v>
      </c>
      <c r="Y145" s="52">
        <v>107.9</v>
      </c>
      <c r="Z145" s="52">
        <v>107.9</v>
      </c>
      <c r="AA145" s="52">
        <v>107.9</v>
      </c>
      <c r="AB145" s="52">
        <v>107.9</v>
      </c>
    </row>
    <row r="146" spans="1:28" x14ac:dyDescent="0.3">
      <c r="A146" s="51" t="s">
        <v>247</v>
      </c>
      <c r="B146" s="52">
        <v>107.7</v>
      </c>
      <c r="C146" s="52">
        <v>107.7</v>
      </c>
      <c r="D146" s="52">
        <v>107.7</v>
      </c>
      <c r="E146" s="52">
        <v>107.7</v>
      </c>
      <c r="F146" s="52">
        <v>107.7</v>
      </c>
      <c r="G146" s="52">
        <v>107.7</v>
      </c>
      <c r="H146" s="52">
        <v>107.7</v>
      </c>
      <c r="I146" s="52">
        <v>107.7</v>
      </c>
      <c r="J146" s="52">
        <v>107.7</v>
      </c>
      <c r="K146" s="52">
        <v>107.7</v>
      </c>
      <c r="L146" s="52">
        <v>107.7</v>
      </c>
      <c r="M146" s="52">
        <v>107.7</v>
      </c>
      <c r="N146" s="52">
        <v>107.7</v>
      </c>
      <c r="O146" s="52">
        <v>107.7</v>
      </c>
      <c r="P146" s="52">
        <v>107.7</v>
      </c>
      <c r="Q146" s="52">
        <v>107.7</v>
      </c>
      <c r="R146" s="52">
        <v>107.7</v>
      </c>
      <c r="S146" s="52">
        <v>107.7</v>
      </c>
      <c r="T146" s="52">
        <v>107.7</v>
      </c>
      <c r="U146" s="52">
        <v>107.7</v>
      </c>
      <c r="V146" s="52">
        <v>107.7</v>
      </c>
      <c r="W146" s="52">
        <v>107.7</v>
      </c>
      <c r="X146" s="52">
        <v>107.7</v>
      </c>
      <c r="Y146" s="52">
        <v>107.7</v>
      </c>
      <c r="Z146" s="52">
        <v>107.7</v>
      </c>
      <c r="AA146" s="52">
        <v>107.7</v>
      </c>
      <c r="AB146" s="52">
        <v>107.7</v>
      </c>
    </row>
    <row r="147" spans="1:28" x14ac:dyDescent="0.3">
      <c r="A147" s="51" t="s">
        <v>248</v>
      </c>
      <c r="B147" s="52">
        <v>107.2</v>
      </c>
      <c r="C147" s="52">
        <v>107.2</v>
      </c>
      <c r="D147" s="52">
        <v>107.2</v>
      </c>
      <c r="E147" s="52">
        <v>107.2</v>
      </c>
      <c r="F147" s="52">
        <v>107.2</v>
      </c>
      <c r="G147" s="52">
        <v>107.2</v>
      </c>
      <c r="H147" s="52">
        <v>107.2</v>
      </c>
      <c r="I147" s="52">
        <v>107.2</v>
      </c>
      <c r="J147" s="52">
        <v>107.2</v>
      </c>
      <c r="K147" s="52">
        <v>107.2</v>
      </c>
      <c r="L147" s="52">
        <v>107.2</v>
      </c>
      <c r="M147" s="52">
        <v>107.2</v>
      </c>
      <c r="N147" s="52">
        <v>107.2</v>
      </c>
      <c r="O147" s="52">
        <v>107.2</v>
      </c>
      <c r="P147" s="52">
        <v>107.2</v>
      </c>
      <c r="Q147" s="52">
        <v>107.2</v>
      </c>
      <c r="R147" s="52">
        <v>107.2</v>
      </c>
      <c r="S147" s="52">
        <v>107.2</v>
      </c>
      <c r="T147" s="52">
        <v>107.2</v>
      </c>
      <c r="U147" s="52">
        <v>107.2</v>
      </c>
      <c r="V147" s="52">
        <v>107.2</v>
      </c>
      <c r="W147" s="52">
        <v>107.2</v>
      </c>
      <c r="X147" s="52">
        <v>107.2</v>
      </c>
      <c r="Y147" s="52">
        <v>107.2</v>
      </c>
      <c r="Z147" s="52">
        <v>107.2</v>
      </c>
      <c r="AA147" s="52">
        <v>107.2</v>
      </c>
      <c r="AB147" s="52">
        <v>107.2</v>
      </c>
    </row>
    <row r="148" spans="1:28" x14ac:dyDescent="0.3">
      <c r="A148" s="51" t="s">
        <v>249</v>
      </c>
      <c r="B148" s="52">
        <v>106.7</v>
      </c>
      <c r="C148" s="52">
        <v>106.7</v>
      </c>
      <c r="D148" s="52">
        <v>106.7</v>
      </c>
      <c r="E148" s="52">
        <v>106.7</v>
      </c>
      <c r="F148" s="52">
        <v>106.7</v>
      </c>
      <c r="G148" s="52">
        <v>106.7</v>
      </c>
      <c r="H148" s="52">
        <v>106.7</v>
      </c>
      <c r="I148" s="52">
        <v>106.7</v>
      </c>
      <c r="J148" s="52">
        <v>106.7</v>
      </c>
      <c r="K148" s="52">
        <v>106.7</v>
      </c>
      <c r="L148" s="52">
        <v>106.7</v>
      </c>
      <c r="M148" s="52">
        <v>106.7</v>
      </c>
      <c r="N148" s="52">
        <v>106.7</v>
      </c>
      <c r="O148" s="52">
        <v>106.7</v>
      </c>
      <c r="P148" s="52">
        <v>106.7</v>
      </c>
      <c r="Q148" s="52">
        <v>106.7</v>
      </c>
      <c r="R148" s="52">
        <v>106.7</v>
      </c>
      <c r="S148" s="52">
        <v>106.7</v>
      </c>
      <c r="T148" s="52">
        <v>106.7</v>
      </c>
      <c r="U148" s="52">
        <v>106.7</v>
      </c>
      <c r="V148" s="52">
        <v>106.7</v>
      </c>
      <c r="W148" s="52">
        <v>106.7</v>
      </c>
      <c r="X148" s="52">
        <v>106.7</v>
      </c>
      <c r="Y148" s="52">
        <v>106.7</v>
      </c>
      <c r="Z148" s="52">
        <v>106.7</v>
      </c>
      <c r="AA148" s="52">
        <v>106.7</v>
      </c>
      <c r="AB148" s="52">
        <v>106.7</v>
      </c>
    </row>
    <row r="149" spans="1:28" x14ac:dyDescent="0.3">
      <c r="A149" s="51" t="s">
        <v>250</v>
      </c>
      <c r="B149" s="52">
        <v>106.2</v>
      </c>
      <c r="C149" s="52">
        <v>106.2</v>
      </c>
      <c r="D149" s="52">
        <v>106.2</v>
      </c>
      <c r="E149" s="52">
        <v>106.2</v>
      </c>
      <c r="F149" s="52">
        <v>106.2</v>
      </c>
      <c r="G149" s="52">
        <v>106.2</v>
      </c>
      <c r="H149" s="52">
        <v>106.2</v>
      </c>
      <c r="I149" s="52">
        <v>106.2</v>
      </c>
      <c r="J149" s="52">
        <v>106.2</v>
      </c>
      <c r="K149" s="52">
        <v>106.2</v>
      </c>
      <c r="L149" s="52">
        <v>106.2</v>
      </c>
      <c r="M149" s="52">
        <v>106.2</v>
      </c>
      <c r="N149" s="52">
        <v>106.2</v>
      </c>
      <c r="O149" s="52">
        <v>106.2</v>
      </c>
      <c r="P149" s="52">
        <v>106.2</v>
      </c>
      <c r="Q149" s="52">
        <v>106.2</v>
      </c>
      <c r="R149" s="52">
        <v>106.2</v>
      </c>
      <c r="S149" s="52">
        <v>106.2</v>
      </c>
      <c r="T149" s="52">
        <v>106.2</v>
      </c>
      <c r="U149" s="52">
        <v>106.2</v>
      </c>
      <c r="V149" s="52">
        <v>106.2</v>
      </c>
      <c r="W149" s="52">
        <v>106.2</v>
      </c>
      <c r="X149" s="52">
        <v>106.2</v>
      </c>
      <c r="Y149" s="52">
        <v>106.2</v>
      </c>
      <c r="Z149" s="52">
        <v>106.2</v>
      </c>
      <c r="AA149" s="52">
        <v>106.2</v>
      </c>
      <c r="AB149" s="52">
        <v>106.2</v>
      </c>
    </row>
    <row r="150" spans="1:28" x14ac:dyDescent="0.3">
      <c r="A150" s="51" t="s">
        <v>251</v>
      </c>
      <c r="B150" s="52">
        <v>105.8</v>
      </c>
      <c r="C150" s="52">
        <v>105.8</v>
      </c>
      <c r="D150" s="52">
        <v>105.8</v>
      </c>
      <c r="E150" s="52">
        <v>105.8</v>
      </c>
      <c r="F150" s="52">
        <v>105.8</v>
      </c>
      <c r="G150" s="52">
        <v>105.8</v>
      </c>
      <c r="H150" s="52">
        <v>105.8</v>
      </c>
      <c r="I150" s="52">
        <v>105.8</v>
      </c>
      <c r="J150" s="52">
        <v>105.8</v>
      </c>
      <c r="K150" s="52">
        <v>105.8</v>
      </c>
      <c r="L150" s="52">
        <v>105.8</v>
      </c>
      <c r="M150" s="52">
        <v>105.8</v>
      </c>
      <c r="N150" s="52">
        <v>105.8</v>
      </c>
      <c r="O150" s="52">
        <v>105.8</v>
      </c>
      <c r="P150" s="52">
        <v>105.8</v>
      </c>
      <c r="Q150" s="52">
        <v>105.8</v>
      </c>
      <c r="R150" s="52">
        <v>105.8</v>
      </c>
      <c r="S150" s="52">
        <v>105.8</v>
      </c>
      <c r="T150" s="52">
        <v>105.8</v>
      </c>
      <c r="U150" s="52">
        <v>105.8</v>
      </c>
      <c r="V150" s="52">
        <v>105.8</v>
      </c>
      <c r="W150" s="52">
        <v>105.8</v>
      </c>
      <c r="X150" s="52">
        <v>105.8</v>
      </c>
      <c r="Y150" s="52">
        <v>105.8</v>
      </c>
      <c r="Z150" s="52">
        <v>105.8</v>
      </c>
      <c r="AA150" s="52">
        <v>105.8</v>
      </c>
      <c r="AB150" s="52">
        <v>105.8</v>
      </c>
    </row>
    <row r="151" spans="1:28" x14ac:dyDescent="0.3">
      <c r="A151" s="51" t="s">
        <v>252</v>
      </c>
      <c r="B151" s="52">
        <v>105.5</v>
      </c>
      <c r="C151" s="52">
        <v>105.5</v>
      </c>
      <c r="D151" s="52">
        <v>105.5</v>
      </c>
      <c r="E151" s="52">
        <v>105.5</v>
      </c>
      <c r="F151" s="52">
        <v>105.5</v>
      </c>
      <c r="G151" s="52">
        <v>105.5</v>
      </c>
      <c r="H151" s="52">
        <v>105.5</v>
      </c>
      <c r="I151" s="52">
        <v>105.5</v>
      </c>
      <c r="J151" s="52">
        <v>105.5</v>
      </c>
      <c r="K151" s="52">
        <v>105.5</v>
      </c>
      <c r="L151" s="52">
        <v>105.5</v>
      </c>
      <c r="M151" s="52">
        <v>105.5</v>
      </c>
      <c r="N151" s="52">
        <v>105.5</v>
      </c>
      <c r="O151" s="52">
        <v>105.5</v>
      </c>
      <c r="P151" s="52">
        <v>105.5</v>
      </c>
      <c r="Q151" s="52">
        <v>105.5</v>
      </c>
      <c r="R151" s="52">
        <v>105.5</v>
      </c>
      <c r="S151" s="52">
        <v>105.5</v>
      </c>
      <c r="T151" s="52">
        <v>105.5</v>
      </c>
      <c r="U151" s="52">
        <v>105.5</v>
      </c>
      <c r="V151" s="52">
        <v>105.5</v>
      </c>
      <c r="W151" s="52">
        <v>105.5</v>
      </c>
      <c r="X151" s="52">
        <v>105.5</v>
      </c>
      <c r="Y151" s="52">
        <v>105.5</v>
      </c>
      <c r="Z151" s="52">
        <v>105.5</v>
      </c>
      <c r="AA151" s="52">
        <v>105.5</v>
      </c>
      <c r="AB151" s="52">
        <v>105.5</v>
      </c>
    </row>
    <row r="152" spans="1:28" x14ac:dyDescent="0.3">
      <c r="A152" s="51" t="s">
        <v>253</v>
      </c>
      <c r="B152" s="52">
        <v>105.1</v>
      </c>
      <c r="C152" s="52">
        <v>105.1</v>
      </c>
      <c r="D152" s="52">
        <v>105.1</v>
      </c>
      <c r="E152" s="52">
        <v>105.1</v>
      </c>
      <c r="F152" s="52">
        <v>105.1</v>
      </c>
      <c r="G152" s="52">
        <v>105.1</v>
      </c>
      <c r="H152" s="52">
        <v>105.1</v>
      </c>
      <c r="I152" s="52">
        <v>105.1</v>
      </c>
      <c r="J152" s="52">
        <v>105.1</v>
      </c>
      <c r="K152" s="52">
        <v>105.1</v>
      </c>
      <c r="L152" s="52">
        <v>105.1</v>
      </c>
      <c r="M152" s="52">
        <v>105.1</v>
      </c>
      <c r="N152" s="52">
        <v>105.1</v>
      </c>
      <c r="O152" s="52">
        <v>105.1</v>
      </c>
      <c r="P152" s="52">
        <v>105.1</v>
      </c>
      <c r="Q152" s="52">
        <v>105.1</v>
      </c>
      <c r="R152" s="52">
        <v>105.1</v>
      </c>
      <c r="S152" s="52">
        <v>105.1</v>
      </c>
      <c r="T152" s="52">
        <v>105.1</v>
      </c>
      <c r="U152" s="52">
        <v>105.1</v>
      </c>
      <c r="V152" s="52">
        <v>105.1</v>
      </c>
      <c r="W152" s="52">
        <v>105.1</v>
      </c>
      <c r="X152" s="52">
        <v>105.1</v>
      </c>
      <c r="Y152" s="52">
        <v>105.1</v>
      </c>
      <c r="Z152" s="52">
        <v>105.1</v>
      </c>
      <c r="AA152" s="52">
        <v>105.1</v>
      </c>
      <c r="AB152" s="52">
        <v>105.1</v>
      </c>
    </row>
    <row r="153" spans="1:28" x14ac:dyDescent="0.3">
      <c r="A153" s="51" t="s">
        <v>254</v>
      </c>
      <c r="B153" s="52">
        <v>104.6</v>
      </c>
      <c r="C153" s="52">
        <v>104.6</v>
      </c>
      <c r="D153" s="52">
        <v>104.6</v>
      </c>
      <c r="E153" s="52">
        <v>104.6</v>
      </c>
      <c r="F153" s="52">
        <v>104.6</v>
      </c>
      <c r="G153" s="52">
        <v>104.6</v>
      </c>
      <c r="H153" s="52">
        <v>104.6</v>
      </c>
      <c r="I153" s="52">
        <v>104.6</v>
      </c>
      <c r="J153" s="52">
        <v>104.6</v>
      </c>
      <c r="K153" s="52">
        <v>104.6</v>
      </c>
      <c r="L153" s="52">
        <v>104.6</v>
      </c>
      <c r="M153" s="52">
        <v>104.6</v>
      </c>
      <c r="N153" s="52">
        <v>104.6</v>
      </c>
      <c r="O153" s="52">
        <v>104.6</v>
      </c>
      <c r="P153" s="52">
        <v>104.6</v>
      </c>
      <c r="Q153" s="52">
        <v>104.6</v>
      </c>
      <c r="R153" s="52">
        <v>104.6</v>
      </c>
      <c r="S153" s="52">
        <v>104.6</v>
      </c>
      <c r="T153" s="52">
        <v>104.6</v>
      </c>
      <c r="U153" s="52">
        <v>104.6</v>
      </c>
      <c r="V153" s="52">
        <v>104.6</v>
      </c>
      <c r="W153" s="52">
        <v>104.6</v>
      </c>
      <c r="X153" s="52">
        <v>104.6</v>
      </c>
      <c r="Y153" s="52">
        <v>104.6</v>
      </c>
      <c r="Z153" s="52">
        <v>104.6</v>
      </c>
      <c r="AA153" s="52">
        <v>104.6</v>
      </c>
      <c r="AB153" s="52">
        <v>104.6</v>
      </c>
    </row>
    <row r="154" spans="1:28" x14ac:dyDescent="0.3">
      <c r="A154" s="51" t="s">
        <v>255</v>
      </c>
      <c r="B154" s="52">
        <v>104.1</v>
      </c>
      <c r="C154" s="52">
        <v>104.1</v>
      </c>
      <c r="D154" s="52">
        <v>104.1</v>
      </c>
      <c r="E154" s="52">
        <v>104.1</v>
      </c>
      <c r="F154" s="52">
        <v>104.1</v>
      </c>
      <c r="G154" s="52">
        <v>104.1</v>
      </c>
      <c r="H154" s="52">
        <v>104.1</v>
      </c>
      <c r="I154" s="52">
        <v>104.1</v>
      </c>
      <c r="J154" s="52">
        <v>104.1</v>
      </c>
      <c r="K154" s="52">
        <v>104.1</v>
      </c>
      <c r="L154" s="52">
        <v>104.1</v>
      </c>
      <c r="M154" s="52">
        <v>104.1</v>
      </c>
      <c r="N154" s="52">
        <v>104.1</v>
      </c>
      <c r="O154" s="52">
        <v>104.1</v>
      </c>
      <c r="P154" s="52">
        <v>104.1</v>
      </c>
      <c r="Q154" s="52">
        <v>104.1</v>
      </c>
      <c r="R154" s="52">
        <v>104.1</v>
      </c>
      <c r="S154" s="52">
        <v>104.1</v>
      </c>
      <c r="T154" s="52">
        <v>104.1</v>
      </c>
      <c r="U154" s="52">
        <v>104.1</v>
      </c>
      <c r="V154" s="52">
        <v>104.1</v>
      </c>
      <c r="W154" s="52">
        <v>104.1</v>
      </c>
      <c r="X154" s="52">
        <v>104.1</v>
      </c>
      <c r="Y154" s="52">
        <v>104.1</v>
      </c>
      <c r="Z154" s="52">
        <v>104.1</v>
      </c>
      <c r="AA154" s="52">
        <v>104.1</v>
      </c>
      <c r="AB154" s="52">
        <v>104.1</v>
      </c>
    </row>
    <row r="155" spans="1:28" x14ac:dyDescent="0.3">
      <c r="A155" s="51" t="s">
        <v>256</v>
      </c>
      <c r="B155" s="52">
        <v>103.6</v>
      </c>
      <c r="C155" s="52">
        <v>103.6</v>
      </c>
      <c r="D155" s="52">
        <v>103.6</v>
      </c>
      <c r="E155" s="52">
        <v>103.6</v>
      </c>
      <c r="F155" s="52">
        <v>103.6</v>
      </c>
      <c r="G155" s="52">
        <v>103.6</v>
      </c>
      <c r="H155" s="52">
        <v>103.6</v>
      </c>
      <c r="I155" s="52">
        <v>103.6</v>
      </c>
      <c r="J155" s="52">
        <v>103.6</v>
      </c>
      <c r="K155" s="52">
        <v>103.6</v>
      </c>
      <c r="L155" s="52">
        <v>103.6</v>
      </c>
      <c r="M155" s="52">
        <v>103.6</v>
      </c>
      <c r="N155" s="52">
        <v>103.6</v>
      </c>
      <c r="O155" s="52">
        <v>103.6</v>
      </c>
      <c r="P155" s="52">
        <v>103.6</v>
      </c>
      <c r="Q155" s="52">
        <v>103.6</v>
      </c>
      <c r="R155" s="52">
        <v>103.6</v>
      </c>
      <c r="S155" s="52">
        <v>103.6</v>
      </c>
      <c r="T155" s="52">
        <v>103.6</v>
      </c>
      <c r="U155" s="52">
        <v>103.6</v>
      </c>
      <c r="V155" s="52">
        <v>103.6</v>
      </c>
      <c r="W155" s="52">
        <v>103.6</v>
      </c>
      <c r="X155" s="52">
        <v>103.6</v>
      </c>
      <c r="Y155" s="52">
        <v>103.6</v>
      </c>
      <c r="Z155" s="52">
        <v>103.6</v>
      </c>
      <c r="AA155" s="52">
        <v>103.6</v>
      </c>
      <c r="AB155" s="52">
        <v>103.6</v>
      </c>
    </row>
    <row r="156" spans="1:28" x14ac:dyDescent="0.3">
      <c r="A156" s="51" t="s">
        <v>257</v>
      </c>
      <c r="B156" s="52">
        <v>103.2</v>
      </c>
      <c r="C156" s="52">
        <v>103.2</v>
      </c>
      <c r="D156" s="52">
        <v>103.2</v>
      </c>
      <c r="E156" s="52">
        <v>103.2</v>
      </c>
      <c r="F156" s="52">
        <v>103.2</v>
      </c>
      <c r="G156" s="52">
        <v>103.2</v>
      </c>
      <c r="H156" s="52">
        <v>103.2</v>
      </c>
      <c r="I156" s="52">
        <v>103.2</v>
      </c>
      <c r="J156" s="52">
        <v>103.2</v>
      </c>
      <c r="K156" s="52">
        <v>103.2</v>
      </c>
      <c r="L156" s="52">
        <v>103.2</v>
      </c>
      <c r="M156" s="52">
        <v>103.2</v>
      </c>
      <c r="N156" s="52">
        <v>103.2</v>
      </c>
      <c r="O156" s="52">
        <v>103.2</v>
      </c>
      <c r="P156" s="52">
        <v>103.2</v>
      </c>
      <c r="Q156" s="52">
        <v>103.2</v>
      </c>
      <c r="R156" s="52">
        <v>103.2</v>
      </c>
      <c r="S156" s="52">
        <v>103.2</v>
      </c>
      <c r="T156" s="52">
        <v>103.2</v>
      </c>
      <c r="U156" s="52">
        <v>103.2</v>
      </c>
      <c r="V156" s="52">
        <v>103.2</v>
      </c>
      <c r="W156" s="52">
        <v>103.2</v>
      </c>
      <c r="X156" s="52">
        <v>103.2</v>
      </c>
      <c r="Y156" s="52">
        <v>103.2</v>
      </c>
      <c r="Z156" s="52">
        <v>103.2</v>
      </c>
      <c r="AA156" s="52">
        <v>103.2</v>
      </c>
      <c r="AB156" s="52">
        <v>103.2</v>
      </c>
    </row>
    <row r="157" spans="1:28" x14ac:dyDescent="0.3">
      <c r="A157" s="51" t="s">
        <v>258</v>
      </c>
      <c r="B157" s="52">
        <v>102.8</v>
      </c>
      <c r="C157" s="52">
        <v>102.8</v>
      </c>
      <c r="D157" s="52">
        <v>102.8</v>
      </c>
      <c r="E157" s="52">
        <v>102.8</v>
      </c>
      <c r="F157" s="52">
        <v>102.8</v>
      </c>
      <c r="G157" s="52">
        <v>102.8</v>
      </c>
      <c r="H157" s="52">
        <v>102.8</v>
      </c>
      <c r="I157" s="52">
        <v>102.8</v>
      </c>
      <c r="J157" s="52">
        <v>102.8</v>
      </c>
      <c r="K157" s="52">
        <v>102.8</v>
      </c>
      <c r="L157" s="52">
        <v>102.8</v>
      </c>
      <c r="M157" s="52">
        <v>102.8</v>
      </c>
      <c r="N157" s="52">
        <v>102.8</v>
      </c>
      <c r="O157" s="52">
        <v>102.8</v>
      </c>
      <c r="P157" s="52">
        <v>102.8</v>
      </c>
      <c r="Q157" s="52">
        <v>102.8</v>
      </c>
      <c r="R157" s="52">
        <v>102.8</v>
      </c>
      <c r="S157" s="52">
        <v>102.8</v>
      </c>
      <c r="T157" s="52">
        <v>102.8</v>
      </c>
      <c r="U157" s="52">
        <v>102.8</v>
      </c>
      <c r="V157" s="52">
        <v>102.8</v>
      </c>
      <c r="W157" s="52">
        <v>102.8</v>
      </c>
      <c r="X157" s="52">
        <v>102.8</v>
      </c>
      <c r="Y157" s="52">
        <v>102.8</v>
      </c>
      <c r="Z157" s="52">
        <v>102.8</v>
      </c>
      <c r="AA157" s="52">
        <v>102.8</v>
      </c>
      <c r="AB157" s="52">
        <v>102.8</v>
      </c>
    </row>
    <row r="158" spans="1:28" x14ac:dyDescent="0.3">
      <c r="A158" s="51" t="s">
        <v>259</v>
      </c>
      <c r="B158" s="52">
        <v>102.4</v>
      </c>
      <c r="C158" s="52">
        <v>102.4</v>
      </c>
      <c r="D158" s="52">
        <v>102.4</v>
      </c>
      <c r="E158" s="52">
        <v>102.4</v>
      </c>
      <c r="F158" s="52">
        <v>102.4</v>
      </c>
      <c r="G158" s="52">
        <v>102.4</v>
      </c>
      <c r="H158" s="52">
        <v>102.4</v>
      </c>
      <c r="I158" s="52">
        <v>102.4</v>
      </c>
      <c r="J158" s="52">
        <v>102.4</v>
      </c>
      <c r="K158" s="52">
        <v>102.4</v>
      </c>
      <c r="L158" s="52">
        <v>102.4</v>
      </c>
      <c r="M158" s="52">
        <v>102.4</v>
      </c>
      <c r="N158" s="52">
        <v>102.4</v>
      </c>
      <c r="O158" s="52">
        <v>102.4</v>
      </c>
      <c r="P158" s="52">
        <v>102.4</v>
      </c>
      <c r="Q158" s="52">
        <v>102.4</v>
      </c>
      <c r="R158" s="52">
        <v>102.4</v>
      </c>
      <c r="S158" s="52">
        <v>102.4</v>
      </c>
      <c r="T158" s="52">
        <v>102.4</v>
      </c>
      <c r="U158" s="52">
        <v>102.4</v>
      </c>
      <c r="V158" s="52">
        <v>102.4</v>
      </c>
      <c r="W158" s="52">
        <v>102.4</v>
      </c>
      <c r="X158" s="52">
        <v>102.4</v>
      </c>
      <c r="Y158" s="52">
        <v>102.4</v>
      </c>
      <c r="Z158" s="52">
        <v>102.4</v>
      </c>
      <c r="AA158" s="52">
        <v>102.4</v>
      </c>
      <c r="AB158" s="52">
        <v>102.4</v>
      </c>
    </row>
    <row r="159" spans="1:28" x14ac:dyDescent="0.3">
      <c r="A159" s="51" t="s">
        <v>260</v>
      </c>
      <c r="B159" s="52">
        <v>102</v>
      </c>
      <c r="C159" s="52">
        <v>102</v>
      </c>
      <c r="D159" s="52">
        <v>102</v>
      </c>
      <c r="E159" s="52">
        <v>102</v>
      </c>
      <c r="F159" s="52">
        <v>102</v>
      </c>
      <c r="G159" s="52">
        <v>102</v>
      </c>
      <c r="H159" s="52">
        <v>102</v>
      </c>
      <c r="I159" s="52">
        <v>102</v>
      </c>
      <c r="J159" s="52">
        <v>102</v>
      </c>
      <c r="K159" s="52">
        <v>102</v>
      </c>
      <c r="L159" s="52">
        <v>102</v>
      </c>
      <c r="M159" s="52">
        <v>102</v>
      </c>
      <c r="N159" s="52">
        <v>102</v>
      </c>
      <c r="O159" s="52">
        <v>102</v>
      </c>
      <c r="P159" s="52">
        <v>102</v>
      </c>
      <c r="Q159" s="52">
        <v>102</v>
      </c>
      <c r="R159" s="52">
        <v>102</v>
      </c>
      <c r="S159" s="52">
        <v>102</v>
      </c>
      <c r="T159" s="52">
        <v>102</v>
      </c>
      <c r="U159" s="52">
        <v>102</v>
      </c>
      <c r="V159" s="52">
        <v>102</v>
      </c>
      <c r="W159" s="52">
        <v>102</v>
      </c>
      <c r="X159" s="52">
        <v>102</v>
      </c>
      <c r="Y159" s="52">
        <v>102</v>
      </c>
      <c r="Z159" s="52">
        <v>102</v>
      </c>
      <c r="AA159" s="52">
        <v>102</v>
      </c>
      <c r="AB159" s="52">
        <v>102</v>
      </c>
    </row>
    <row r="160" spans="1:28" x14ac:dyDescent="0.3">
      <c r="A160" s="51" t="s">
        <v>261</v>
      </c>
      <c r="B160" s="52">
        <v>101.4</v>
      </c>
      <c r="C160" s="52">
        <v>101.4</v>
      </c>
      <c r="D160" s="52">
        <v>101.4</v>
      </c>
      <c r="E160" s="52">
        <v>101.4</v>
      </c>
      <c r="F160" s="52">
        <v>101.4</v>
      </c>
      <c r="G160" s="52">
        <v>101.4</v>
      </c>
      <c r="H160" s="52">
        <v>101.4</v>
      </c>
      <c r="I160" s="52">
        <v>101.4</v>
      </c>
      <c r="J160" s="52">
        <v>101.4</v>
      </c>
      <c r="K160" s="52">
        <v>101.4</v>
      </c>
      <c r="L160" s="52">
        <v>101.4</v>
      </c>
      <c r="M160" s="52">
        <v>101.4</v>
      </c>
      <c r="N160" s="52">
        <v>101.4</v>
      </c>
      <c r="O160" s="52">
        <v>101.4</v>
      </c>
      <c r="P160" s="52">
        <v>101.4</v>
      </c>
      <c r="Q160" s="52">
        <v>101.4</v>
      </c>
      <c r="R160" s="52">
        <v>101.4</v>
      </c>
      <c r="S160" s="52">
        <v>101.4</v>
      </c>
      <c r="T160" s="52">
        <v>101.4</v>
      </c>
      <c r="U160" s="52">
        <v>101.4</v>
      </c>
      <c r="V160" s="52">
        <v>101.4</v>
      </c>
      <c r="W160" s="52">
        <v>101.4</v>
      </c>
      <c r="X160" s="52">
        <v>101.4</v>
      </c>
      <c r="Y160" s="52">
        <v>101.4</v>
      </c>
      <c r="Z160" s="52">
        <v>101.4</v>
      </c>
      <c r="AA160" s="52">
        <v>101.4</v>
      </c>
      <c r="AB160" s="52">
        <v>101.4</v>
      </c>
    </row>
    <row r="161" spans="1:28" x14ac:dyDescent="0.3">
      <c r="A161" s="51" t="s">
        <v>262</v>
      </c>
      <c r="B161" s="52">
        <v>100.9</v>
      </c>
      <c r="C161" s="52">
        <v>100.9</v>
      </c>
      <c r="D161" s="52">
        <v>100.9</v>
      </c>
      <c r="E161" s="52">
        <v>100.9</v>
      </c>
      <c r="F161" s="52">
        <v>100.9</v>
      </c>
      <c r="G161" s="52">
        <v>100.9</v>
      </c>
      <c r="H161" s="52">
        <v>100.9</v>
      </c>
      <c r="I161" s="52">
        <v>100.9</v>
      </c>
      <c r="J161" s="52">
        <v>100.9</v>
      </c>
      <c r="K161" s="52">
        <v>100.9</v>
      </c>
      <c r="L161" s="52">
        <v>100.9</v>
      </c>
      <c r="M161" s="52">
        <v>100.9</v>
      </c>
      <c r="N161" s="52">
        <v>100.9</v>
      </c>
      <c r="O161" s="52">
        <v>100.9</v>
      </c>
      <c r="P161" s="52">
        <v>100.9</v>
      </c>
      <c r="Q161" s="52">
        <v>100.9</v>
      </c>
      <c r="R161" s="52">
        <v>100.9</v>
      </c>
      <c r="S161" s="52">
        <v>100.9</v>
      </c>
      <c r="T161" s="52">
        <v>100.9</v>
      </c>
      <c r="U161" s="52">
        <v>100.9</v>
      </c>
      <c r="V161" s="52">
        <v>100.9</v>
      </c>
      <c r="W161" s="52">
        <v>100.9</v>
      </c>
      <c r="X161" s="52">
        <v>100.9</v>
      </c>
      <c r="Y161" s="52">
        <v>100.9</v>
      </c>
      <c r="Z161" s="52">
        <v>100.9</v>
      </c>
      <c r="AA161" s="52">
        <v>100.9</v>
      </c>
      <c r="AB161" s="52">
        <v>100.9</v>
      </c>
    </row>
    <row r="162" spans="1:28" x14ac:dyDescent="0.3">
      <c r="A162" s="51" t="s">
        <v>263</v>
      </c>
      <c r="B162" s="52">
        <v>100.6</v>
      </c>
      <c r="C162" s="52">
        <v>100.6</v>
      </c>
      <c r="D162" s="52">
        <v>100.6</v>
      </c>
      <c r="E162" s="52">
        <v>100.6</v>
      </c>
      <c r="F162" s="52">
        <v>100.6</v>
      </c>
      <c r="G162" s="52">
        <v>100.6</v>
      </c>
      <c r="H162" s="52">
        <v>100.6</v>
      </c>
      <c r="I162" s="52">
        <v>100.6</v>
      </c>
      <c r="J162" s="52">
        <v>100.6</v>
      </c>
      <c r="K162" s="52">
        <v>100.6</v>
      </c>
      <c r="L162" s="52">
        <v>100.6</v>
      </c>
      <c r="M162" s="52">
        <v>100.6</v>
      </c>
      <c r="N162" s="52">
        <v>100.6</v>
      </c>
      <c r="O162" s="52">
        <v>100.6</v>
      </c>
      <c r="P162" s="52">
        <v>100.6</v>
      </c>
      <c r="Q162" s="52">
        <v>100.6</v>
      </c>
      <c r="R162" s="52">
        <v>100.6</v>
      </c>
      <c r="S162" s="52">
        <v>100.6</v>
      </c>
      <c r="T162" s="52">
        <v>100.6</v>
      </c>
      <c r="U162" s="52">
        <v>100.6</v>
      </c>
      <c r="V162" s="52">
        <v>100.6</v>
      </c>
      <c r="W162" s="52">
        <v>100.6</v>
      </c>
      <c r="X162" s="52">
        <v>100.6</v>
      </c>
      <c r="Y162" s="52">
        <v>100.6</v>
      </c>
      <c r="Z162" s="52">
        <v>100.6</v>
      </c>
      <c r="AA162" s="52">
        <v>100.6</v>
      </c>
      <c r="AB162" s="52">
        <v>100.6</v>
      </c>
    </row>
    <row r="163" spans="1:28" x14ac:dyDescent="0.3">
      <c r="A163" s="51" t="s">
        <v>264</v>
      </c>
      <c r="B163" s="52">
        <v>100.3</v>
      </c>
      <c r="C163" s="52">
        <v>100.3</v>
      </c>
      <c r="D163" s="52">
        <v>100.3</v>
      </c>
      <c r="E163" s="52">
        <v>100.3</v>
      </c>
      <c r="F163" s="52">
        <v>100.3</v>
      </c>
      <c r="G163" s="52">
        <v>100.3</v>
      </c>
      <c r="H163" s="52">
        <v>100.3</v>
      </c>
      <c r="I163" s="52">
        <v>100.3</v>
      </c>
      <c r="J163" s="52">
        <v>100.3</v>
      </c>
      <c r="K163" s="52">
        <v>100.3</v>
      </c>
      <c r="L163" s="52">
        <v>100.3</v>
      </c>
      <c r="M163" s="52">
        <v>100.3</v>
      </c>
      <c r="N163" s="52">
        <v>100.3</v>
      </c>
      <c r="O163" s="52">
        <v>100.3</v>
      </c>
      <c r="P163" s="52">
        <v>100.3</v>
      </c>
      <c r="Q163" s="52">
        <v>100.3</v>
      </c>
      <c r="R163" s="52">
        <v>100.3</v>
      </c>
      <c r="S163" s="52">
        <v>100.3</v>
      </c>
      <c r="T163" s="52">
        <v>100.3</v>
      </c>
      <c r="U163" s="52">
        <v>100.3</v>
      </c>
      <c r="V163" s="52">
        <v>100.3</v>
      </c>
      <c r="W163" s="52">
        <v>100.3</v>
      </c>
      <c r="X163" s="52">
        <v>100.3</v>
      </c>
      <c r="Y163" s="52">
        <v>100.3</v>
      </c>
      <c r="Z163" s="52">
        <v>100.3</v>
      </c>
      <c r="AA163" s="52">
        <v>100.3</v>
      </c>
      <c r="AB163" s="52">
        <v>100.3</v>
      </c>
    </row>
    <row r="164" spans="1:28" x14ac:dyDescent="0.3">
      <c r="A164" s="51" t="s">
        <v>265</v>
      </c>
      <c r="B164" s="54">
        <v>99.9</v>
      </c>
      <c r="C164" s="54">
        <v>99.9</v>
      </c>
      <c r="D164" s="54">
        <v>99.9</v>
      </c>
      <c r="E164" s="54">
        <v>99.9</v>
      </c>
      <c r="F164" s="54">
        <v>99.9</v>
      </c>
      <c r="G164" s="54">
        <v>99.9</v>
      </c>
      <c r="H164" s="54">
        <v>99.9</v>
      </c>
      <c r="I164" s="54">
        <v>99.9</v>
      </c>
      <c r="J164" s="54">
        <v>99.9</v>
      </c>
      <c r="K164" s="54">
        <v>99.9</v>
      </c>
      <c r="L164" s="54">
        <v>99.9</v>
      </c>
      <c r="M164" s="54">
        <v>99.9</v>
      </c>
      <c r="N164" s="54">
        <v>99.9</v>
      </c>
      <c r="O164" s="54">
        <v>99.9</v>
      </c>
      <c r="P164" s="54">
        <v>99.9</v>
      </c>
      <c r="Q164" s="54">
        <v>99.9</v>
      </c>
      <c r="R164" s="54">
        <v>99.9</v>
      </c>
      <c r="S164" s="54">
        <v>99.9</v>
      </c>
      <c r="T164" s="54">
        <v>99.9</v>
      </c>
      <c r="U164" s="54">
        <v>99.9</v>
      </c>
      <c r="V164" s="54">
        <v>99.9</v>
      </c>
      <c r="W164" s="54">
        <v>99.9</v>
      </c>
      <c r="X164" s="54">
        <v>99.9</v>
      </c>
      <c r="Y164" s="54">
        <v>99.9</v>
      </c>
      <c r="Z164" s="54">
        <v>99.9</v>
      </c>
      <c r="AA164" s="54">
        <v>99.9</v>
      </c>
      <c r="AB164" s="54">
        <v>99.9</v>
      </c>
    </row>
    <row r="165" spans="1:28" x14ac:dyDescent="0.3">
      <c r="A165" s="51" t="s">
        <v>266</v>
      </c>
      <c r="B165" s="54">
        <v>99.8</v>
      </c>
      <c r="C165" s="54">
        <v>99.8</v>
      </c>
      <c r="D165" s="54">
        <v>99.8</v>
      </c>
      <c r="E165" s="54">
        <v>99.8</v>
      </c>
      <c r="F165" s="54">
        <v>99.8</v>
      </c>
      <c r="G165" s="54">
        <v>99.8</v>
      </c>
      <c r="H165" s="54">
        <v>99.8</v>
      </c>
      <c r="I165" s="54">
        <v>99.8</v>
      </c>
      <c r="J165" s="54">
        <v>99.8</v>
      </c>
      <c r="K165" s="54">
        <v>99.8</v>
      </c>
      <c r="L165" s="54">
        <v>99.8</v>
      </c>
      <c r="M165" s="54">
        <v>99.8</v>
      </c>
      <c r="N165" s="54">
        <v>99.8</v>
      </c>
      <c r="O165" s="54">
        <v>99.8</v>
      </c>
      <c r="P165" s="54">
        <v>99.8</v>
      </c>
      <c r="Q165" s="54">
        <v>99.8</v>
      </c>
      <c r="R165" s="54">
        <v>99.8</v>
      </c>
      <c r="S165" s="54">
        <v>99.8</v>
      </c>
      <c r="T165" s="54">
        <v>99.8</v>
      </c>
      <c r="U165" s="54">
        <v>99.8</v>
      </c>
      <c r="V165" s="54">
        <v>99.8</v>
      </c>
      <c r="W165" s="54">
        <v>99.8</v>
      </c>
      <c r="X165" s="54">
        <v>99.8</v>
      </c>
      <c r="Y165" s="54">
        <v>99.8</v>
      </c>
      <c r="Z165" s="54">
        <v>99.8</v>
      </c>
      <c r="AA165" s="54">
        <v>99.8</v>
      </c>
      <c r="AB165" s="54">
        <v>99.8</v>
      </c>
    </row>
    <row r="166" spans="1:28" x14ac:dyDescent="0.3">
      <c r="A166" s="51" t="s">
        <v>267</v>
      </c>
      <c r="B166" s="54">
        <v>99.6</v>
      </c>
      <c r="C166" s="54">
        <v>99.6</v>
      </c>
      <c r="D166" s="54">
        <v>99.6</v>
      </c>
      <c r="E166" s="54">
        <v>99.6</v>
      </c>
      <c r="F166" s="54">
        <v>99.6</v>
      </c>
      <c r="G166" s="54">
        <v>99.6</v>
      </c>
      <c r="H166" s="54">
        <v>99.6</v>
      </c>
      <c r="I166" s="54">
        <v>99.6</v>
      </c>
      <c r="J166" s="54">
        <v>99.6</v>
      </c>
      <c r="K166" s="54">
        <v>99.6</v>
      </c>
      <c r="L166" s="54">
        <v>99.6</v>
      </c>
      <c r="M166" s="54">
        <v>99.6</v>
      </c>
      <c r="N166" s="54">
        <v>99.6</v>
      </c>
      <c r="O166" s="54">
        <v>99.6</v>
      </c>
      <c r="P166" s="54">
        <v>99.6</v>
      </c>
      <c r="Q166" s="54">
        <v>99.6</v>
      </c>
      <c r="R166" s="54">
        <v>99.6</v>
      </c>
      <c r="S166" s="54">
        <v>99.6</v>
      </c>
      <c r="T166" s="54">
        <v>99.6</v>
      </c>
      <c r="U166" s="54">
        <v>99.6</v>
      </c>
      <c r="V166" s="54">
        <v>99.6</v>
      </c>
      <c r="W166" s="54">
        <v>99.6</v>
      </c>
      <c r="X166" s="54">
        <v>99.6</v>
      </c>
      <c r="Y166" s="54">
        <v>99.6</v>
      </c>
      <c r="Z166" s="54">
        <v>99.6</v>
      </c>
      <c r="AA166" s="54">
        <v>99.6</v>
      </c>
      <c r="AB166" s="54">
        <v>99.6</v>
      </c>
    </row>
    <row r="167" spans="1:28" x14ac:dyDescent="0.3">
      <c r="A167" s="51" t="s">
        <v>268</v>
      </c>
      <c r="B167" s="54">
        <v>99.4</v>
      </c>
      <c r="C167" s="54">
        <v>99.4</v>
      </c>
      <c r="D167" s="54">
        <v>99.4</v>
      </c>
      <c r="E167" s="54">
        <v>99.4</v>
      </c>
      <c r="F167" s="54">
        <v>99.4</v>
      </c>
      <c r="G167" s="54">
        <v>99.4</v>
      </c>
      <c r="H167" s="54">
        <v>99.4</v>
      </c>
      <c r="I167" s="54">
        <v>99.4</v>
      </c>
      <c r="J167" s="54">
        <v>99.4</v>
      </c>
      <c r="K167" s="54">
        <v>99.4</v>
      </c>
      <c r="L167" s="54">
        <v>99.4</v>
      </c>
      <c r="M167" s="54">
        <v>99.4</v>
      </c>
      <c r="N167" s="54">
        <v>99.4</v>
      </c>
      <c r="O167" s="54">
        <v>99.4</v>
      </c>
      <c r="P167" s="54">
        <v>99.4</v>
      </c>
      <c r="Q167" s="54">
        <v>99.4</v>
      </c>
      <c r="R167" s="54">
        <v>99.4</v>
      </c>
      <c r="S167" s="54">
        <v>99.4</v>
      </c>
      <c r="T167" s="54">
        <v>99.4</v>
      </c>
      <c r="U167" s="54">
        <v>99.4</v>
      </c>
      <c r="V167" s="54">
        <v>99.4</v>
      </c>
      <c r="W167" s="54">
        <v>99.4</v>
      </c>
      <c r="X167" s="54">
        <v>99.4</v>
      </c>
      <c r="Y167" s="54">
        <v>99.4</v>
      </c>
      <c r="Z167" s="54">
        <v>99.4</v>
      </c>
      <c r="AA167" s="54">
        <v>99.4</v>
      </c>
      <c r="AB167" s="54">
        <v>99.4</v>
      </c>
    </row>
    <row r="168" spans="1:28" x14ac:dyDescent="0.3">
      <c r="A168" s="51" t="s">
        <v>269</v>
      </c>
      <c r="B168" s="54">
        <v>99.4</v>
      </c>
      <c r="C168" s="54">
        <v>99.4</v>
      </c>
      <c r="D168" s="54">
        <v>99.4</v>
      </c>
      <c r="E168" s="54">
        <v>99.4</v>
      </c>
      <c r="F168" s="54">
        <v>99.4</v>
      </c>
      <c r="G168" s="54">
        <v>99.4</v>
      </c>
      <c r="H168" s="54">
        <v>99.4</v>
      </c>
      <c r="I168" s="54">
        <v>99.4</v>
      </c>
      <c r="J168" s="54">
        <v>99.4</v>
      </c>
      <c r="K168" s="54">
        <v>99.4</v>
      </c>
      <c r="L168" s="54">
        <v>99.4</v>
      </c>
      <c r="M168" s="54">
        <v>99.4</v>
      </c>
      <c r="N168" s="54">
        <v>99.4</v>
      </c>
      <c r="O168" s="54">
        <v>99.4</v>
      </c>
      <c r="P168" s="54">
        <v>99.4</v>
      </c>
      <c r="Q168" s="54">
        <v>99.4</v>
      </c>
      <c r="R168" s="54">
        <v>99.4</v>
      </c>
      <c r="S168" s="54">
        <v>99.4</v>
      </c>
      <c r="T168" s="54">
        <v>99.4</v>
      </c>
      <c r="U168" s="54">
        <v>99.4</v>
      </c>
      <c r="V168" s="54">
        <v>99.4</v>
      </c>
      <c r="W168" s="54">
        <v>99.4</v>
      </c>
      <c r="X168" s="54">
        <v>99.4</v>
      </c>
      <c r="Y168" s="54">
        <v>99.4</v>
      </c>
      <c r="Z168" s="54">
        <v>99.4</v>
      </c>
      <c r="AA168" s="54">
        <v>99.4</v>
      </c>
      <c r="AB168" s="54">
        <v>99.4</v>
      </c>
    </row>
    <row r="169" spans="1:28" x14ac:dyDescent="0.3">
      <c r="A169" s="51" t="s">
        <v>270</v>
      </c>
      <c r="B169" s="54">
        <v>99.4</v>
      </c>
      <c r="C169" s="54">
        <v>99.4</v>
      </c>
      <c r="D169" s="54">
        <v>99.4</v>
      </c>
      <c r="E169" s="54">
        <v>99.4</v>
      </c>
      <c r="F169" s="54">
        <v>99.4</v>
      </c>
      <c r="G169" s="54">
        <v>99.4</v>
      </c>
      <c r="H169" s="54">
        <v>99.4</v>
      </c>
      <c r="I169" s="54">
        <v>99.4</v>
      </c>
      <c r="J169" s="54">
        <v>99.4</v>
      </c>
      <c r="K169" s="54">
        <v>99.4</v>
      </c>
      <c r="L169" s="54">
        <v>99.4</v>
      </c>
      <c r="M169" s="54">
        <v>99.4</v>
      </c>
      <c r="N169" s="54">
        <v>99.4</v>
      </c>
      <c r="O169" s="54">
        <v>99.4</v>
      </c>
      <c r="P169" s="54">
        <v>99.4</v>
      </c>
      <c r="Q169" s="54">
        <v>99.4</v>
      </c>
      <c r="R169" s="54">
        <v>99.4</v>
      </c>
      <c r="S169" s="54">
        <v>99.4</v>
      </c>
      <c r="T169" s="54">
        <v>99.4</v>
      </c>
      <c r="U169" s="54">
        <v>99.4</v>
      </c>
      <c r="V169" s="54">
        <v>99.4</v>
      </c>
      <c r="W169" s="54">
        <v>99.4</v>
      </c>
      <c r="X169" s="54">
        <v>99.4</v>
      </c>
      <c r="Y169" s="54">
        <v>99.4</v>
      </c>
      <c r="Z169" s="54">
        <v>99.4</v>
      </c>
      <c r="AA169" s="54">
        <v>99.4</v>
      </c>
      <c r="AB169" s="54">
        <v>99.4</v>
      </c>
    </row>
    <row r="170" spans="1:28" x14ac:dyDescent="0.3">
      <c r="A170" s="51" t="s">
        <v>271</v>
      </c>
      <c r="B170" s="54">
        <v>99.4</v>
      </c>
      <c r="C170" s="54">
        <v>99.4</v>
      </c>
      <c r="D170" s="54">
        <v>99.4</v>
      </c>
      <c r="E170" s="54">
        <v>99.4</v>
      </c>
      <c r="F170" s="54">
        <v>99.4</v>
      </c>
      <c r="G170" s="54">
        <v>99.4</v>
      </c>
      <c r="H170" s="54">
        <v>99.4</v>
      </c>
      <c r="I170" s="54">
        <v>99.4</v>
      </c>
      <c r="J170" s="54">
        <v>99.4</v>
      </c>
      <c r="K170" s="54">
        <v>99.4</v>
      </c>
      <c r="L170" s="54">
        <v>99.4</v>
      </c>
      <c r="M170" s="54">
        <v>99.4</v>
      </c>
      <c r="N170" s="54">
        <v>99.4</v>
      </c>
      <c r="O170" s="54">
        <v>99.4</v>
      </c>
      <c r="P170" s="54">
        <v>99.4</v>
      </c>
      <c r="Q170" s="54">
        <v>99.4</v>
      </c>
      <c r="R170" s="54">
        <v>99.4</v>
      </c>
      <c r="S170" s="54">
        <v>99.4</v>
      </c>
      <c r="T170" s="54">
        <v>99.4</v>
      </c>
      <c r="U170" s="54">
        <v>99.4</v>
      </c>
      <c r="V170" s="54">
        <v>99.4</v>
      </c>
      <c r="W170" s="54">
        <v>99.4</v>
      </c>
      <c r="X170" s="54">
        <v>99.4</v>
      </c>
      <c r="Y170" s="54">
        <v>99.4</v>
      </c>
      <c r="Z170" s="54">
        <v>99.4</v>
      </c>
      <c r="AA170" s="54">
        <v>99.4</v>
      </c>
      <c r="AB170" s="54">
        <v>99.4</v>
      </c>
    </row>
    <row r="171" spans="1:28" x14ac:dyDescent="0.3">
      <c r="A171" s="51" t="s">
        <v>272</v>
      </c>
      <c r="B171" s="54">
        <v>99.5</v>
      </c>
      <c r="C171" s="54">
        <v>99.5</v>
      </c>
      <c r="D171" s="54">
        <v>99.5</v>
      </c>
      <c r="E171" s="54">
        <v>99.5</v>
      </c>
      <c r="F171" s="54">
        <v>99.5</v>
      </c>
      <c r="G171" s="54">
        <v>99.5</v>
      </c>
      <c r="H171" s="54">
        <v>99.5</v>
      </c>
      <c r="I171" s="54">
        <v>99.5</v>
      </c>
      <c r="J171" s="54">
        <v>99.5</v>
      </c>
      <c r="K171" s="54">
        <v>99.5</v>
      </c>
      <c r="L171" s="54">
        <v>99.5</v>
      </c>
      <c r="M171" s="54">
        <v>99.5</v>
      </c>
      <c r="N171" s="54">
        <v>99.5</v>
      </c>
      <c r="O171" s="54">
        <v>99.5</v>
      </c>
      <c r="P171" s="54">
        <v>99.5</v>
      </c>
      <c r="Q171" s="54">
        <v>99.5</v>
      </c>
      <c r="R171" s="54">
        <v>99.5</v>
      </c>
      <c r="S171" s="54">
        <v>99.5</v>
      </c>
      <c r="T171" s="54">
        <v>99.5</v>
      </c>
      <c r="U171" s="54">
        <v>99.5</v>
      </c>
      <c r="V171" s="54">
        <v>99.5</v>
      </c>
      <c r="W171" s="54">
        <v>99.5</v>
      </c>
      <c r="X171" s="54">
        <v>99.5</v>
      </c>
      <c r="Y171" s="54">
        <v>99.5</v>
      </c>
      <c r="Z171" s="54">
        <v>99.5</v>
      </c>
      <c r="AA171" s="54">
        <v>99.5</v>
      </c>
      <c r="AB171" s="54">
        <v>99.5</v>
      </c>
    </row>
    <row r="172" spans="1:28" x14ac:dyDescent="0.3">
      <c r="A172" s="51" t="s">
        <v>273</v>
      </c>
      <c r="B172" s="54">
        <v>99.7</v>
      </c>
      <c r="C172" s="54">
        <v>99.7</v>
      </c>
      <c r="D172" s="54">
        <v>99.7</v>
      </c>
      <c r="E172" s="54">
        <v>99.7</v>
      </c>
      <c r="F172" s="54">
        <v>99.7</v>
      </c>
      <c r="G172" s="54">
        <v>99.7</v>
      </c>
      <c r="H172" s="54">
        <v>99.7</v>
      </c>
      <c r="I172" s="54">
        <v>99.7</v>
      </c>
      <c r="J172" s="54">
        <v>99.7</v>
      </c>
      <c r="K172" s="54">
        <v>99.7</v>
      </c>
      <c r="L172" s="54">
        <v>99.7</v>
      </c>
      <c r="M172" s="54">
        <v>99.7</v>
      </c>
      <c r="N172" s="54">
        <v>99.7</v>
      </c>
      <c r="O172" s="54">
        <v>99.7</v>
      </c>
      <c r="P172" s="54">
        <v>99.7</v>
      </c>
      <c r="Q172" s="54">
        <v>99.7</v>
      </c>
      <c r="R172" s="54">
        <v>99.7</v>
      </c>
      <c r="S172" s="54">
        <v>99.7</v>
      </c>
      <c r="T172" s="54">
        <v>99.7</v>
      </c>
      <c r="U172" s="54">
        <v>99.7</v>
      </c>
      <c r="V172" s="54">
        <v>99.7</v>
      </c>
      <c r="W172" s="54">
        <v>99.7</v>
      </c>
      <c r="X172" s="54">
        <v>99.7</v>
      </c>
      <c r="Y172" s="54">
        <v>99.7</v>
      </c>
      <c r="Z172" s="54">
        <v>99.7</v>
      </c>
      <c r="AA172" s="54">
        <v>99.7</v>
      </c>
      <c r="AB172" s="54">
        <v>99.7</v>
      </c>
    </row>
    <row r="173" spans="1:28" x14ac:dyDescent="0.3">
      <c r="A173" s="51" t="s">
        <v>274</v>
      </c>
      <c r="B173" s="54">
        <v>99.8</v>
      </c>
      <c r="C173" s="54">
        <v>99.8</v>
      </c>
      <c r="D173" s="54">
        <v>99.8</v>
      </c>
      <c r="E173" s="54">
        <v>99.8</v>
      </c>
      <c r="F173" s="54">
        <v>99.8</v>
      </c>
      <c r="G173" s="54">
        <v>99.8</v>
      </c>
      <c r="H173" s="54">
        <v>99.8</v>
      </c>
      <c r="I173" s="54">
        <v>99.8</v>
      </c>
      <c r="J173" s="54">
        <v>99.8</v>
      </c>
      <c r="K173" s="54">
        <v>99.8</v>
      </c>
      <c r="L173" s="54">
        <v>99.8</v>
      </c>
      <c r="M173" s="54">
        <v>99.8</v>
      </c>
      <c r="N173" s="54">
        <v>99.8</v>
      </c>
      <c r="O173" s="54">
        <v>99.8</v>
      </c>
      <c r="P173" s="54">
        <v>99.8</v>
      </c>
      <c r="Q173" s="54">
        <v>99.8</v>
      </c>
      <c r="R173" s="54">
        <v>99.8</v>
      </c>
      <c r="S173" s="54">
        <v>99.8</v>
      </c>
      <c r="T173" s="54">
        <v>99.8</v>
      </c>
      <c r="U173" s="54">
        <v>99.8</v>
      </c>
      <c r="V173" s="54">
        <v>99.8</v>
      </c>
      <c r="W173" s="54">
        <v>99.8</v>
      </c>
      <c r="X173" s="54">
        <v>99.8</v>
      </c>
      <c r="Y173" s="54">
        <v>99.8</v>
      </c>
      <c r="Z173" s="54">
        <v>99.8</v>
      </c>
      <c r="AA173" s="54">
        <v>99.8</v>
      </c>
      <c r="AB173" s="54">
        <v>99.8</v>
      </c>
    </row>
    <row r="174" spans="1:28" x14ac:dyDescent="0.3">
      <c r="A174" s="51" t="s">
        <v>275</v>
      </c>
      <c r="B174" s="54">
        <v>99.8</v>
      </c>
      <c r="C174" s="54">
        <v>99.8</v>
      </c>
      <c r="D174" s="54">
        <v>99.8</v>
      </c>
      <c r="E174" s="54">
        <v>99.8</v>
      </c>
      <c r="F174" s="54">
        <v>99.8</v>
      </c>
      <c r="G174" s="54">
        <v>99.8</v>
      </c>
      <c r="H174" s="54">
        <v>99.8</v>
      </c>
      <c r="I174" s="54">
        <v>99.8</v>
      </c>
      <c r="J174" s="54">
        <v>99.8</v>
      </c>
      <c r="K174" s="54">
        <v>99.8</v>
      </c>
      <c r="L174" s="54">
        <v>99.8</v>
      </c>
      <c r="M174" s="54">
        <v>99.8</v>
      </c>
      <c r="N174" s="54">
        <v>99.8</v>
      </c>
      <c r="O174" s="54">
        <v>99.8</v>
      </c>
      <c r="P174" s="54">
        <v>99.8</v>
      </c>
      <c r="Q174" s="54">
        <v>99.8</v>
      </c>
      <c r="R174" s="54">
        <v>99.8</v>
      </c>
      <c r="S174" s="54">
        <v>99.8</v>
      </c>
      <c r="T174" s="54">
        <v>99.8</v>
      </c>
      <c r="U174" s="54">
        <v>99.8</v>
      </c>
      <c r="V174" s="54">
        <v>99.8</v>
      </c>
      <c r="W174" s="54">
        <v>99.8</v>
      </c>
      <c r="X174" s="54">
        <v>99.8</v>
      </c>
      <c r="Y174" s="54">
        <v>99.8</v>
      </c>
      <c r="Z174" s="54">
        <v>99.8</v>
      </c>
      <c r="AA174" s="54">
        <v>99.8</v>
      </c>
      <c r="AB174" s="54">
        <v>99.8</v>
      </c>
    </row>
    <row r="175" spans="1:28" x14ac:dyDescent="0.3">
      <c r="A175" s="51" t="s">
        <v>276</v>
      </c>
      <c r="B175" s="54">
        <v>99.9</v>
      </c>
      <c r="C175" s="54">
        <v>99.9</v>
      </c>
      <c r="D175" s="54">
        <v>99.9</v>
      </c>
      <c r="E175" s="54">
        <v>99.9</v>
      </c>
      <c r="F175" s="54">
        <v>99.9</v>
      </c>
      <c r="G175" s="54">
        <v>99.9</v>
      </c>
      <c r="H175" s="54">
        <v>99.9</v>
      </c>
      <c r="I175" s="54">
        <v>99.9</v>
      </c>
      <c r="J175" s="54">
        <v>99.9</v>
      </c>
      <c r="K175" s="54">
        <v>99.9</v>
      </c>
      <c r="L175" s="54">
        <v>99.9</v>
      </c>
      <c r="M175" s="54">
        <v>99.9</v>
      </c>
      <c r="N175" s="54">
        <v>99.9</v>
      </c>
      <c r="O175" s="54">
        <v>99.9</v>
      </c>
      <c r="P175" s="54">
        <v>99.9</v>
      </c>
      <c r="Q175" s="54">
        <v>99.9</v>
      </c>
      <c r="R175" s="54">
        <v>99.9</v>
      </c>
      <c r="S175" s="54">
        <v>99.9</v>
      </c>
      <c r="T175" s="54">
        <v>99.9</v>
      </c>
      <c r="U175" s="54">
        <v>99.9</v>
      </c>
      <c r="V175" s="54">
        <v>99.9</v>
      </c>
      <c r="W175" s="54">
        <v>99.9</v>
      </c>
      <c r="X175" s="54">
        <v>99.9</v>
      </c>
      <c r="Y175" s="54">
        <v>99.9</v>
      </c>
      <c r="Z175" s="54">
        <v>99.9</v>
      </c>
      <c r="AA175" s="54">
        <v>99.9</v>
      </c>
      <c r="AB175" s="54">
        <v>99.9</v>
      </c>
    </row>
    <row r="176" spans="1:28" x14ac:dyDescent="0.3">
      <c r="A176" s="51" t="s">
        <v>277</v>
      </c>
      <c r="B176" s="54">
        <v>99.9</v>
      </c>
      <c r="C176" s="54">
        <v>99.9</v>
      </c>
      <c r="D176" s="54">
        <v>99.9</v>
      </c>
      <c r="E176" s="54">
        <v>99.9</v>
      </c>
      <c r="F176" s="54">
        <v>99.9</v>
      </c>
      <c r="G176" s="54">
        <v>99.9</v>
      </c>
      <c r="H176" s="54">
        <v>99.9</v>
      </c>
      <c r="I176" s="54">
        <v>99.9</v>
      </c>
      <c r="J176" s="54">
        <v>99.9</v>
      </c>
      <c r="K176" s="54">
        <v>99.9</v>
      </c>
      <c r="L176" s="54">
        <v>99.9</v>
      </c>
      <c r="M176" s="54">
        <v>99.9</v>
      </c>
      <c r="N176" s="54">
        <v>99.9</v>
      </c>
      <c r="O176" s="54">
        <v>99.9</v>
      </c>
      <c r="P176" s="54">
        <v>99.9</v>
      </c>
      <c r="Q176" s="54">
        <v>99.9</v>
      </c>
      <c r="R176" s="54">
        <v>99.9</v>
      </c>
      <c r="S176" s="54">
        <v>99.9</v>
      </c>
      <c r="T176" s="54">
        <v>99.9</v>
      </c>
      <c r="U176" s="54">
        <v>99.9</v>
      </c>
      <c r="V176" s="54">
        <v>99.9</v>
      </c>
      <c r="W176" s="54">
        <v>99.9</v>
      </c>
      <c r="X176" s="54">
        <v>99.9</v>
      </c>
      <c r="Y176" s="54">
        <v>99.9</v>
      </c>
      <c r="Z176" s="54">
        <v>99.9</v>
      </c>
      <c r="AA176" s="54">
        <v>99.9</v>
      </c>
      <c r="AB176" s="54">
        <v>99.9</v>
      </c>
    </row>
    <row r="177" spans="1:28" x14ac:dyDescent="0.3">
      <c r="A177" s="51" t="s">
        <v>278</v>
      </c>
      <c r="B177" s="52">
        <v>100</v>
      </c>
      <c r="C177" s="52">
        <v>100</v>
      </c>
      <c r="D177" s="52">
        <v>100</v>
      </c>
      <c r="E177" s="52">
        <v>100</v>
      </c>
      <c r="F177" s="52">
        <v>100</v>
      </c>
      <c r="G177" s="52">
        <v>100</v>
      </c>
      <c r="H177" s="52">
        <v>100</v>
      </c>
      <c r="I177" s="52">
        <v>100</v>
      </c>
      <c r="J177" s="52">
        <v>100</v>
      </c>
      <c r="K177" s="52">
        <v>100</v>
      </c>
      <c r="L177" s="52">
        <v>100</v>
      </c>
      <c r="M177" s="52">
        <v>100</v>
      </c>
      <c r="N177" s="52">
        <v>100</v>
      </c>
      <c r="O177" s="52">
        <v>100</v>
      </c>
      <c r="P177" s="52">
        <v>100</v>
      </c>
      <c r="Q177" s="52">
        <v>100</v>
      </c>
      <c r="R177" s="52">
        <v>100</v>
      </c>
      <c r="S177" s="52">
        <v>100</v>
      </c>
      <c r="T177" s="52">
        <v>100</v>
      </c>
      <c r="U177" s="52">
        <v>100</v>
      </c>
      <c r="V177" s="52">
        <v>100</v>
      </c>
      <c r="W177" s="52">
        <v>100</v>
      </c>
      <c r="X177" s="52">
        <v>100</v>
      </c>
      <c r="Y177" s="52">
        <v>100</v>
      </c>
      <c r="Z177" s="52">
        <v>100</v>
      </c>
      <c r="AA177" s="52">
        <v>100</v>
      </c>
      <c r="AB177" s="52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9382-DF33-47B7-9288-76537FA246E6}">
  <dimension ref="A1:BN74"/>
  <sheetViews>
    <sheetView topLeftCell="AL36" workbookViewId="0">
      <selection activeCell="D13" sqref="D13"/>
    </sheetView>
  </sheetViews>
  <sheetFormatPr baseColWidth="10" defaultColWidth="8.88671875" defaultRowHeight="14.4" x14ac:dyDescent="0.3"/>
  <cols>
    <col min="1" max="1" width="17.5546875" style="50" customWidth="1"/>
    <col min="2" max="66" width="35.109375" style="50" customWidth="1"/>
    <col min="67" max="16384" width="8.88671875" style="50"/>
  </cols>
  <sheetData>
    <row r="1" spans="1:66" ht="45" customHeight="1" x14ac:dyDescent="0.3">
      <c r="A1" s="48" t="s">
        <v>71</v>
      </c>
      <c r="B1" s="49" t="s">
        <v>279</v>
      </c>
      <c r="C1" s="49" t="s">
        <v>279</v>
      </c>
      <c r="D1" s="49" t="s">
        <v>279</v>
      </c>
      <c r="E1" s="49" t="s">
        <v>279</v>
      </c>
      <c r="F1" s="49" t="s">
        <v>279</v>
      </c>
      <c r="G1" s="49" t="s">
        <v>279</v>
      </c>
      <c r="H1" s="49" t="s">
        <v>279</v>
      </c>
      <c r="I1" s="49" t="s">
        <v>279</v>
      </c>
      <c r="J1" s="49" t="s">
        <v>279</v>
      </c>
      <c r="K1" s="49" t="s">
        <v>279</v>
      </c>
      <c r="L1" s="49" t="s">
        <v>279</v>
      </c>
      <c r="M1" s="49" t="s">
        <v>279</v>
      </c>
      <c r="N1" s="49" t="s">
        <v>279</v>
      </c>
      <c r="O1" s="49" t="s">
        <v>279</v>
      </c>
      <c r="P1" s="49" t="s">
        <v>279</v>
      </c>
      <c r="Q1" s="49" t="s">
        <v>279</v>
      </c>
      <c r="R1" s="49" t="s">
        <v>279</v>
      </c>
      <c r="S1" s="49" t="s">
        <v>279</v>
      </c>
      <c r="T1" s="49" t="s">
        <v>279</v>
      </c>
      <c r="U1" s="49" t="s">
        <v>279</v>
      </c>
      <c r="V1" s="49" t="s">
        <v>279</v>
      </c>
      <c r="W1" s="49" t="s">
        <v>279</v>
      </c>
      <c r="X1" s="49" t="s">
        <v>279</v>
      </c>
      <c r="Y1" s="49" t="s">
        <v>279</v>
      </c>
      <c r="Z1" s="49" t="s">
        <v>279</v>
      </c>
      <c r="AA1" s="49" t="s">
        <v>279</v>
      </c>
      <c r="AB1" s="49" t="s">
        <v>279</v>
      </c>
      <c r="AC1" s="49" t="s">
        <v>279</v>
      </c>
      <c r="AD1" s="49" t="s">
        <v>279</v>
      </c>
      <c r="AE1" s="49" t="s">
        <v>279</v>
      </c>
      <c r="AF1" s="49" t="s">
        <v>279</v>
      </c>
      <c r="AG1" s="49" t="s">
        <v>279</v>
      </c>
      <c r="AH1" s="49" t="s">
        <v>279</v>
      </c>
      <c r="AI1" s="49" t="s">
        <v>279</v>
      </c>
      <c r="AJ1" s="49" t="s">
        <v>279</v>
      </c>
      <c r="AK1" s="49" t="s">
        <v>279</v>
      </c>
      <c r="AL1" s="49" t="s">
        <v>279</v>
      </c>
      <c r="AM1" s="49" t="s">
        <v>279</v>
      </c>
      <c r="AN1" s="49" t="s">
        <v>279</v>
      </c>
      <c r="AO1" s="49" t="s">
        <v>279</v>
      </c>
      <c r="AP1" s="49" t="s">
        <v>279</v>
      </c>
      <c r="AQ1" s="49" t="s">
        <v>279</v>
      </c>
      <c r="AR1" s="49" t="s">
        <v>279</v>
      </c>
      <c r="AS1" s="49" t="s">
        <v>279</v>
      </c>
      <c r="AT1" s="49" t="s">
        <v>279</v>
      </c>
      <c r="AU1" s="49" t="s">
        <v>279</v>
      </c>
      <c r="AV1" s="49" t="s">
        <v>279</v>
      </c>
      <c r="AW1" s="49" t="s">
        <v>279</v>
      </c>
      <c r="AX1" s="49" t="s">
        <v>279</v>
      </c>
      <c r="AY1" s="49" t="s">
        <v>279</v>
      </c>
      <c r="AZ1" s="49" t="s">
        <v>279</v>
      </c>
      <c r="BA1" s="49" t="s">
        <v>279</v>
      </c>
      <c r="BB1" s="49" t="s">
        <v>279</v>
      </c>
      <c r="BC1" s="49" t="s">
        <v>279</v>
      </c>
      <c r="BD1" s="49" t="s">
        <v>279</v>
      </c>
      <c r="BE1" s="49" t="s">
        <v>279</v>
      </c>
      <c r="BF1" s="49" t="s">
        <v>279</v>
      </c>
      <c r="BG1" s="49" t="s">
        <v>279</v>
      </c>
      <c r="BH1" s="49" t="s">
        <v>279</v>
      </c>
      <c r="BI1" s="49" t="s">
        <v>279</v>
      </c>
      <c r="BJ1" s="49" t="s">
        <v>279</v>
      </c>
      <c r="BK1" s="49" t="s">
        <v>279</v>
      </c>
      <c r="BL1" s="49" t="s">
        <v>279</v>
      </c>
      <c r="BM1" s="49" t="s">
        <v>279</v>
      </c>
      <c r="BN1" s="49" t="s">
        <v>279</v>
      </c>
    </row>
    <row r="2" spans="1:66" x14ac:dyDescent="0.3">
      <c r="A2" s="48" t="s">
        <v>73</v>
      </c>
      <c r="B2" s="49" t="s">
        <v>280</v>
      </c>
      <c r="C2" s="49" t="s">
        <v>280</v>
      </c>
      <c r="D2" s="49" t="s">
        <v>280</v>
      </c>
      <c r="E2" s="49" t="s">
        <v>280</v>
      </c>
      <c r="F2" s="49" t="s">
        <v>280</v>
      </c>
      <c r="G2" s="49" t="s">
        <v>280</v>
      </c>
      <c r="H2" s="49" t="s">
        <v>280</v>
      </c>
      <c r="I2" s="49" t="s">
        <v>280</v>
      </c>
      <c r="J2" s="49" t="s">
        <v>280</v>
      </c>
      <c r="K2" s="49" t="s">
        <v>280</v>
      </c>
      <c r="L2" s="49" t="s">
        <v>280</v>
      </c>
      <c r="M2" s="49" t="s">
        <v>280</v>
      </c>
      <c r="N2" s="49" t="s">
        <v>280</v>
      </c>
      <c r="O2" s="49" t="s">
        <v>280</v>
      </c>
      <c r="P2" s="49" t="s">
        <v>280</v>
      </c>
      <c r="Q2" s="49" t="s">
        <v>280</v>
      </c>
      <c r="R2" s="49" t="s">
        <v>280</v>
      </c>
      <c r="S2" s="49" t="s">
        <v>280</v>
      </c>
      <c r="T2" s="49" t="s">
        <v>280</v>
      </c>
      <c r="U2" s="49" t="s">
        <v>280</v>
      </c>
      <c r="V2" s="49" t="s">
        <v>280</v>
      </c>
      <c r="W2" s="49" t="s">
        <v>280</v>
      </c>
      <c r="X2" s="49" t="s">
        <v>280</v>
      </c>
      <c r="Y2" s="49" t="s">
        <v>280</v>
      </c>
      <c r="Z2" s="49" t="s">
        <v>280</v>
      </c>
      <c r="AA2" s="49" t="s">
        <v>280</v>
      </c>
      <c r="AB2" s="49" t="s">
        <v>280</v>
      </c>
      <c r="AC2" s="49" t="s">
        <v>280</v>
      </c>
      <c r="AD2" s="49" t="s">
        <v>280</v>
      </c>
      <c r="AE2" s="49" t="s">
        <v>280</v>
      </c>
      <c r="AF2" s="49" t="s">
        <v>280</v>
      </c>
      <c r="AG2" s="49" t="s">
        <v>280</v>
      </c>
      <c r="AH2" s="49" t="s">
        <v>280</v>
      </c>
      <c r="AI2" s="49" t="s">
        <v>280</v>
      </c>
      <c r="AJ2" s="49" t="s">
        <v>280</v>
      </c>
      <c r="AK2" s="49" t="s">
        <v>280</v>
      </c>
      <c r="AL2" s="49" t="s">
        <v>280</v>
      </c>
      <c r="AM2" s="49" t="s">
        <v>280</v>
      </c>
      <c r="AN2" s="49" t="s">
        <v>280</v>
      </c>
      <c r="AO2" s="49" t="s">
        <v>280</v>
      </c>
      <c r="AP2" s="49" t="s">
        <v>280</v>
      </c>
      <c r="AQ2" s="49" t="s">
        <v>280</v>
      </c>
      <c r="AR2" s="49" t="s">
        <v>280</v>
      </c>
      <c r="AS2" s="49" t="s">
        <v>280</v>
      </c>
      <c r="AT2" s="49" t="s">
        <v>280</v>
      </c>
      <c r="AU2" s="49" t="s">
        <v>280</v>
      </c>
      <c r="AV2" s="49" t="s">
        <v>280</v>
      </c>
      <c r="AW2" s="49" t="s">
        <v>280</v>
      </c>
      <c r="AX2" s="49" t="s">
        <v>280</v>
      </c>
      <c r="AY2" s="49" t="s">
        <v>280</v>
      </c>
      <c r="AZ2" s="49" t="s">
        <v>280</v>
      </c>
      <c r="BA2" s="49" t="s">
        <v>280</v>
      </c>
      <c r="BB2" s="49" t="s">
        <v>280</v>
      </c>
      <c r="BC2" s="49" t="s">
        <v>280</v>
      </c>
      <c r="BD2" s="49" t="s">
        <v>280</v>
      </c>
      <c r="BE2" s="49" t="s">
        <v>280</v>
      </c>
      <c r="BF2" s="49" t="s">
        <v>280</v>
      </c>
      <c r="BG2" s="49" t="s">
        <v>280</v>
      </c>
      <c r="BH2" s="49" t="s">
        <v>280</v>
      </c>
      <c r="BI2" s="49" t="s">
        <v>280</v>
      </c>
      <c r="BJ2" s="49" t="s">
        <v>280</v>
      </c>
      <c r="BK2" s="49" t="s">
        <v>280</v>
      </c>
      <c r="BL2" s="49" t="s">
        <v>280</v>
      </c>
      <c r="BM2" s="49" t="s">
        <v>280</v>
      </c>
      <c r="BN2" s="49" t="s">
        <v>280</v>
      </c>
    </row>
    <row r="3" spans="1:66" x14ac:dyDescent="0.3">
      <c r="A3" s="48" t="s">
        <v>75</v>
      </c>
      <c r="B3" s="49" t="s">
        <v>281</v>
      </c>
      <c r="C3" s="49" t="s">
        <v>282</v>
      </c>
      <c r="D3" s="49" t="s">
        <v>283</v>
      </c>
      <c r="E3" s="49" t="s">
        <v>284</v>
      </c>
      <c r="F3" s="49" t="s">
        <v>285</v>
      </c>
      <c r="G3" s="49" t="s">
        <v>286</v>
      </c>
      <c r="H3" s="49" t="s">
        <v>287</v>
      </c>
      <c r="I3" s="49" t="s">
        <v>288</v>
      </c>
      <c r="J3" s="49" t="s">
        <v>289</v>
      </c>
      <c r="K3" s="49" t="s">
        <v>290</v>
      </c>
      <c r="L3" s="49" t="s">
        <v>291</v>
      </c>
      <c r="M3" s="49" t="s">
        <v>292</v>
      </c>
      <c r="N3" s="49" t="s">
        <v>293</v>
      </c>
      <c r="O3" s="49" t="s">
        <v>294</v>
      </c>
      <c r="P3" s="49" t="s">
        <v>295</v>
      </c>
      <c r="Q3" s="49" t="s">
        <v>296</v>
      </c>
      <c r="R3" s="49" t="s">
        <v>297</v>
      </c>
      <c r="S3" s="49" t="s">
        <v>298</v>
      </c>
      <c r="T3" s="49" t="s">
        <v>299</v>
      </c>
      <c r="U3" s="49" t="s">
        <v>300</v>
      </c>
      <c r="V3" s="49" t="s">
        <v>301</v>
      </c>
      <c r="W3" s="49" t="s">
        <v>302</v>
      </c>
      <c r="X3" s="49" t="s">
        <v>303</v>
      </c>
      <c r="Y3" s="49" t="s">
        <v>304</v>
      </c>
      <c r="Z3" s="49" t="s">
        <v>305</v>
      </c>
      <c r="AA3" s="49" t="s">
        <v>306</v>
      </c>
      <c r="AB3" s="49" t="s">
        <v>307</v>
      </c>
      <c r="AC3" s="49" t="s">
        <v>308</v>
      </c>
      <c r="AD3" s="49" t="s">
        <v>309</v>
      </c>
      <c r="AE3" s="49" t="s">
        <v>310</v>
      </c>
      <c r="AF3" s="49" t="s">
        <v>311</v>
      </c>
      <c r="AG3" s="49" t="s">
        <v>312</v>
      </c>
      <c r="AH3" s="49" t="s">
        <v>313</v>
      </c>
      <c r="AI3" s="49" t="s">
        <v>314</v>
      </c>
      <c r="AJ3" s="49" t="s">
        <v>315</v>
      </c>
      <c r="AK3" s="49" t="s">
        <v>316</v>
      </c>
      <c r="AL3" s="49" t="s">
        <v>317</v>
      </c>
      <c r="AM3" s="49" t="s">
        <v>318</v>
      </c>
      <c r="AN3" s="49" t="s">
        <v>319</v>
      </c>
      <c r="AO3" s="49" t="s">
        <v>320</v>
      </c>
      <c r="AP3" s="49" t="s">
        <v>321</v>
      </c>
      <c r="AQ3" s="49" t="s">
        <v>322</v>
      </c>
      <c r="AR3" s="49" t="s">
        <v>323</v>
      </c>
      <c r="AS3" s="49" t="s">
        <v>324</v>
      </c>
      <c r="AT3" s="49" t="s">
        <v>325</v>
      </c>
      <c r="AU3" s="49" t="s">
        <v>326</v>
      </c>
      <c r="AV3" s="49" t="s">
        <v>327</v>
      </c>
      <c r="AW3" s="49" t="s">
        <v>328</v>
      </c>
      <c r="AX3" s="49" t="s">
        <v>329</v>
      </c>
      <c r="AY3" s="49" t="s">
        <v>330</v>
      </c>
      <c r="AZ3" s="49" t="s">
        <v>331</v>
      </c>
      <c r="BA3" s="49" t="s">
        <v>332</v>
      </c>
      <c r="BB3" s="49" t="s">
        <v>333</v>
      </c>
      <c r="BC3" s="49" t="s">
        <v>334</v>
      </c>
      <c r="BD3" s="49" t="s">
        <v>335</v>
      </c>
      <c r="BE3" s="49" t="s">
        <v>336</v>
      </c>
      <c r="BF3" s="49" t="s">
        <v>337</v>
      </c>
      <c r="BG3" s="49" t="s">
        <v>338</v>
      </c>
      <c r="BH3" s="49" t="s">
        <v>339</v>
      </c>
      <c r="BI3" s="49" t="s">
        <v>340</v>
      </c>
      <c r="BJ3" s="49" t="s">
        <v>341</v>
      </c>
      <c r="BK3" s="49" t="s">
        <v>342</v>
      </c>
      <c r="BL3" s="49" t="s">
        <v>343</v>
      </c>
      <c r="BM3" s="49" t="s">
        <v>344</v>
      </c>
      <c r="BN3" s="49" t="s">
        <v>345</v>
      </c>
    </row>
    <row r="4" spans="1:66" x14ac:dyDescent="0.3">
      <c r="A4" s="48" t="s">
        <v>103</v>
      </c>
      <c r="B4" s="49" t="s">
        <v>104</v>
      </c>
      <c r="C4" s="49" t="s">
        <v>104</v>
      </c>
      <c r="D4" s="49" t="s">
        <v>104</v>
      </c>
      <c r="E4" s="49" t="s">
        <v>104</v>
      </c>
      <c r="F4" s="49" t="s">
        <v>104</v>
      </c>
      <c r="G4" s="49" t="s">
        <v>104</v>
      </c>
      <c r="H4" s="49" t="s">
        <v>104</v>
      </c>
      <c r="I4" s="49" t="s">
        <v>104</v>
      </c>
      <c r="J4" s="49" t="s">
        <v>104</v>
      </c>
      <c r="K4" s="49" t="s">
        <v>104</v>
      </c>
      <c r="L4" s="49" t="s">
        <v>104</v>
      </c>
      <c r="M4" s="49" t="s">
        <v>104</v>
      </c>
      <c r="N4" s="49" t="s">
        <v>104</v>
      </c>
      <c r="O4" s="49" t="s">
        <v>104</v>
      </c>
      <c r="P4" s="49" t="s">
        <v>104</v>
      </c>
      <c r="Q4" s="49" t="s">
        <v>104</v>
      </c>
      <c r="R4" s="49" t="s">
        <v>104</v>
      </c>
      <c r="S4" s="49" t="s">
        <v>104</v>
      </c>
      <c r="T4" s="49" t="s">
        <v>104</v>
      </c>
      <c r="U4" s="49" t="s">
        <v>104</v>
      </c>
      <c r="V4" s="49" t="s">
        <v>104</v>
      </c>
      <c r="W4" s="49" t="s">
        <v>104</v>
      </c>
      <c r="X4" s="49" t="s">
        <v>104</v>
      </c>
      <c r="Y4" s="49" t="s">
        <v>104</v>
      </c>
      <c r="Z4" s="49" t="s">
        <v>104</v>
      </c>
      <c r="AA4" s="49" t="s">
        <v>104</v>
      </c>
      <c r="AB4" s="49" t="s">
        <v>104</v>
      </c>
      <c r="AC4" s="49" t="s">
        <v>104</v>
      </c>
      <c r="AD4" s="49" t="s">
        <v>104</v>
      </c>
      <c r="AE4" s="49" t="s">
        <v>104</v>
      </c>
      <c r="AF4" s="49" t="s">
        <v>104</v>
      </c>
      <c r="AG4" s="49" t="s">
        <v>104</v>
      </c>
      <c r="AH4" s="49" t="s">
        <v>104</v>
      </c>
      <c r="AI4" s="49" t="s">
        <v>104</v>
      </c>
      <c r="AJ4" s="49" t="s">
        <v>104</v>
      </c>
      <c r="AK4" s="49" t="s">
        <v>104</v>
      </c>
      <c r="AL4" s="49" t="s">
        <v>104</v>
      </c>
      <c r="AM4" s="49" t="s">
        <v>104</v>
      </c>
      <c r="AN4" s="49" t="s">
        <v>104</v>
      </c>
      <c r="AO4" s="49" t="s">
        <v>104</v>
      </c>
      <c r="AP4" s="49" t="s">
        <v>104</v>
      </c>
      <c r="AQ4" s="49" t="s">
        <v>104</v>
      </c>
      <c r="AR4" s="49" t="s">
        <v>104</v>
      </c>
      <c r="AS4" s="49" t="s">
        <v>104</v>
      </c>
      <c r="AT4" s="49" t="s">
        <v>104</v>
      </c>
      <c r="AU4" s="49" t="s">
        <v>104</v>
      </c>
      <c r="AV4" s="49" t="s">
        <v>104</v>
      </c>
      <c r="AW4" s="49" t="s">
        <v>104</v>
      </c>
      <c r="AX4" s="49" t="s">
        <v>104</v>
      </c>
      <c r="AY4" s="49" t="s">
        <v>104</v>
      </c>
      <c r="AZ4" s="49" t="s">
        <v>104</v>
      </c>
      <c r="BA4" s="49" t="s">
        <v>104</v>
      </c>
      <c r="BB4" s="49" t="s">
        <v>104</v>
      </c>
      <c r="BC4" s="49" t="s">
        <v>104</v>
      </c>
      <c r="BD4" s="49" t="s">
        <v>104</v>
      </c>
      <c r="BE4" s="49" t="s">
        <v>104</v>
      </c>
      <c r="BF4" s="49" t="s">
        <v>104</v>
      </c>
      <c r="BG4" s="49" t="s">
        <v>104</v>
      </c>
      <c r="BH4" s="49" t="s">
        <v>104</v>
      </c>
      <c r="BI4" s="49" t="s">
        <v>104</v>
      </c>
      <c r="BJ4" s="49" t="s">
        <v>104</v>
      </c>
      <c r="BK4" s="49" t="s">
        <v>104</v>
      </c>
      <c r="BL4" s="49" t="s">
        <v>104</v>
      </c>
      <c r="BM4" s="49" t="s">
        <v>104</v>
      </c>
      <c r="BN4" s="49" t="s">
        <v>104</v>
      </c>
    </row>
    <row r="5" spans="1:66" x14ac:dyDescent="0.3">
      <c r="A5" s="51" t="s">
        <v>346</v>
      </c>
      <c r="B5" s="53" t="s">
        <v>106</v>
      </c>
      <c r="C5" s="53" t="s">
        <v>106</v>
      </c>
      <c r="D5" s="53" t="s">
        <v>106</v>
      </c>
      <c r="E5" s="53" t="s">
        <v>106</v>
      </c>
      <c r="F5" s="53" t="s">
        <v>106</v>
      </c>
      <c r="G5" s="53" t="s">
        <v>106</v>
      </c>
      <c r="H5" s="53" t="s">
        <v>106</v>
      </c>
      <c r="I5" s="53" t="s">
        <v>106</v>
      </c>
      <c r="J5" s="53" t="s">
        <v>106</v>
      </c>
      <c r="K5" s="53" t="s">
        <v>106</v>
      </c>
      <c r="L5" s="53" t="s">
        <v>106</v>
      </c>
      <c r="M5" s="53" t="s">
        <v>106</v>
      </c>
      <c r="N5" s="53" t="s">
        <v>106</v>
      </c>
      <c r="O5" s="53" t="s">
        <v>106</v>
      </c>
      <c r="P5" s="53" t="s">
        <v>106</v>
      </c>
      <c r="Q5" s="53" t="s">
        <v>106</v>
      </c>
      <c r="R5" s="53" t="s">
        <v>106</v>
      </c>
      <c r="S5" s="53" t="s">
        <v>106</v>
      </c>
      <c r="T5" s="53" t="s">
        <v>106</v>
      </c>
      <c r="U5" s="53" t="s">
        <v>106</v>
      </c>
      <c r="V5" s="53" t="s">
        <v>106</v>
      </c>
      <c r="W5" s="53" t="s">
        <v>106</v>
      </c>
      <c r="X5" s="53" t="s">
        <v>106</v>
      </c>
      <c r="Y5" s="53" t="s">
        <v>106</v>
      </c>
      <c r="Z5" s="53" t="s">
        <v>106</v>
      </c>
      <c r="AA5" s="53" t="s">
        <v>106</v>
      </c>
      <c r="AB5" s="53" t="s">
        <v>106</v>
      </c>
      <c r="AC5" s="53" t="s">
        <v>106</v>
      </c>
      <c r="AD5" s="53" t="s">
        <v>106</v>
      </c>
      <c r="AE5" s="53" t="s">
        <v>106</v>
      </c>
      <c r="AF5" s="53" t="s">
        <v>106</v>
      </c>
      <c r="AG5" s="53" t="s">
        <v>106</v>
      </c>
      <c r="AH5" s="53" t="s">
        <v>106</v>
      </c>
      <c r="AI5" s="53" t="s">
        <v>106</v>
      </c>
      <c r="AJ5" s="53" t="s">
        <v>106</v>
      </c>
      <c r="AK5" s="53" t="s">
        <v>106</v>
      </c>
      <c r="AL5" s="53" t="s">
        <v>106</v>
      </c>
      <c r="AM5" s="53" t="s">
        <v>106</v>
      </c>
      <c r="AN5" s="53" t="s">
        <v>106</v>
      </c>
      <c r="AO5" s="53" t="s">
        <v>106</v>
      </c>
      <c r="AP5" s="53" t="s">
        <v>106</v>
      </c>
      <c r="AQ5" s="53" t="s">
        <v>106</v>
      </c>
      <c r="AR5" s="53" t="s">
        <v>106</v>
      </c>
      <c r="AS5" s="53" t="s">
        <v>106</v>
      </c>
      <c r="AT5" s="53" t="s">
        <v>106</v>
      </c>
      <c r="AU5" s="53" t="s">
        <v>106</v>
      </c>
      <c r="AV5" s="53" t="s">
        <v>106</v>
      </c>
      <c r="AW5" s="53" t="s">
        <v>106</v>
      </c>
      <c r="AX5" s="53" t="s">
        <v>106</v>
      </c>
      <c r="AY5" s="53" t="s">
        <v>106</v>
      </c>
      <c r="AZ5" s="53" t="s">
        <v>106</v>
      </c>
      <c r="BA5" s="53" t="s">
        <v>106</v>
      </c>
      <c r="BB5" s="53" t="s">
        <v>106</v>
      </c>
      <c r="BC5" s="53" t="s">
        <v>106</v>
      </c>
      <c r="BD5" s="53" t="s">
        <v>106</v>
      </c>
      <c r="BE5" s="53" t="s">
        <v>106</v>
      </c>
      <c r="BF5" s="53" t="s">
        <v>106</v>
      </c>
      <c r="BG5" s="53" t="s">
        <v>106</v>
      </c>
      <c r="BH5" s="53" t="s">
        <v>106</v>
      </c>
      <c r="BI5" s="53" t="s">
        <v>106</v>
      </c>
      <c r="BJ5" s="53" t="s">
        <v>106</v>
      </c>
      <c r="BK5" s="53" t="s">
        <v>106</v>
      </c>
      <c r="BL5" s="53" t="s">
        <v>106</v>
      </c>
      <c r="BM5" s="53" t="s">
        <v>106</v>
      </c>
      <c r="BN5" s="53" t="s">
        <v>106</v>
      </c>
    </row>
    <row r="6" spans="1:66" x14ac:dyDescent="0.3">
      <c r="A6" s="51" t="s">
        <v>347</v>
      </c>
      <c r="B6" s="53" t="s">
        <v>106</v>
      </c>
      <c r="C6" s="53" t="s">
        <v>106</v>
      </c>
      <c r="D6" s="53" t="s">
        <v>106</v>
      </c>
      <c r="E6" s="53" t="s">
        <v>106</v>
      </c>
      <c r="F6" s="53" t="s">
        <v>106</v>
      </c>
      <c r="G6" s="53" t="s">
        <v>106</v>
      </c>
      <c r="H6" s="53" t="s">
        <v>106</v>
      </c>
      <c r="I6" s="53" t="s">
        <v>106</v>
      </c>
      <c r="J6" s="53" t="s">
        <v>106</v>
      </c>
      <c r="K6" s="53" t="s">
        <v>106</v>
      </c>
      <c r="L6" s="53" t="s">
        <v>106</v>
      </c>
      <c r="M6" s="53" t="s">
        <v>106</v>
      </c>
      <c r="N6" s="53" t="s">
        <v>106</v>
      </c>
      <c r="O6" s="53" t="s">
        <v>106</v>
      </c>
      <c r="P6" s="53" t="s">
        <v>106</v>
      </c>
      <c r="Q6" s="53" t="s">
        <v>106</v>
      </c>
      <c r="R6" s="53" t="s">
        <v>106</v>
      </c>
      <c r="S6" s="53" t="s">
        <v>106</v>
      </c>
      <c r="T6" s="53" t="s">
        <v>106</v>
      </c>
      <c r="U6" s="53" t="s">
        <v>106</v>
      </c>
      <c r="V6" s="53" t="s">
        <v>106</v>
      </c>
      <c r="W6" s="53" t="s">
        <v>106</v>
      </c>
      <c r="X6" s="53" t="s">
        <v>106</v>
      </c>
      <c r="Y6" s="53" t="s">
        <v>106</v>
      </c>
      <c r="Z6" s="53" t="s">
        <v>106</v>
      </c>
      <c r="AA6" s="53" t="s">
        <v>106</v>
      </c>
      <c r="AB6" s="53" t="s">
        <v>106</v>
      </c>
      <c r="AC6" s="53" t="s">
        <v>106</v>
      </c>
      <c r="AD6" s="53" t="s">
        <v>106</v>
      </c>
      <c r="AE6" s="53" t="s">
        <v>106</v>
      </c>
      <c r="AF6" s="53" t="s">
        <v>106</v>
      </c>
      <c r="AG6" s="53" t="s">
        <v>106</v>
      </c>
      <c r="AH6" s="53" t="s">
        <v>106</v>
      </c>
      <c r="AI6" s="53" t="s">
        <v>106</v>
      </c>
      <c r="AJ6" s="53" t="s">
        <v>106</v>
      </c>
      <c r="AK6" s="53" t="s">
        <v>106</v>
      </c>
      <c r="AL6" s="53" t="s">
        <v>106</v>
      </c>
      <c r="AM6" s="53" t="s">
        <v>106</v>
      </c>
      <c r="AN6" s="53" t="s">
        <v>106</v>
      </c>
      <c r="AO6" s="53" t="s">
        <v>106</v>
      </c>
      <c r="AP6" s="53" t="s">
        <v>106</v>
      </c>
      <c r="AQ6" s="53" t="s">
        <v>106</v>
      </c>
      <c r="AR6" s="53" t="s">
        <v>106</v>
      </c>
      <c r="AS6" s="53" t="s">
        <v>106</v>
      </c>
      <c r="AT6" s="53" t="s">
        <v>106</v>
      </c>
      <c r="AU6" s="53" t="s">
        <v>106</v>
      </c>
      <c r="AV6" s="53" t="s">
        <v>106</v>
      </c>
      <c r="AW6" s="53" t="s">
        <v>106</v>
      </c>
      <c r="AX6" s="53" t="s">
        <v>106</v>
      </c>
      <c r="AY6" s="53" t="s">
        <v>106</v>
      </c>
      <c r="AZ6" s="53" t="s">
        <v>106</v>
      </c>
      <c r="BA6" s="53" t="s">
        <v>106</v>
      </c>
      <c r="BB6" s="53" t="s">
        <v>106</v>
      </c>
      <c r="BC6" s="53" t="s">
        <v>106</v>
      </c>
      <c r="BD6" s="53" t="s">
        <v>106</v>
      </c>
      <c r="BE6" s="53" t="s">
        <v>106</v>
      </c>
      <c r="BF6" s="53" t="s">
        <v>106</v>
      </c>
      <c r="BG6" s="53" t="s">
        <v>106</v>
      </c>
      <c r="BH6" s="53" t="s">
        <v>106</v>
      </c>
      <c r="BI6" s="53" t="s">
        <v>106</v>
      </c>
      <c r="BJ6" s="53" t="s">
        <v>106</v>
      </c>
      <c r="BK6" s="53" t="s">
        <v>106</v>
      </c>
      <c r="BL6" s="53" t="s">
        <v>106</v>
      </c>
      <c r="BM6" s="53" t="s">
        <v>106</v>
      </c>
      <c r="BN6" s="53" t="s">
        <v>106</v>
      </c>
    </row>
    <row r="7" spans="1:66" x14ac:dyDescent="0.3">
      <c r="A7" s="51" t="s">
        <v>348</v>
      </c>
      <c r="B7" s="55">
        <v>138.6</v>
      </c>
      <c r="C7" s="53" t="s">
        <v>106</v>
      </c>
      <c r="D7" s="53" t="s">
        <v>106</v>
      </c>
      <c r="E7" s="53" t="s">
        <v>106</v>
      </c>
      <c r="F7" s="53" t="s">
        <v>106</v>
      </c>
      <c r="G7" s="53" t="s">
        <v>106</v>
      </c>
      <c r="H7" s="53" t="s">
        <v>106</v>
      </c>
      <c r="I7" s="53" t="s">
        <v>106</v>
      </c>
      <c r="J7" s="53" t="s">
        <v>106</v>
      </c>
      <c r="K7" s="53" t="s">
        <v>106</v>
      </c>
      <c r="L7" s="53" t="s">
        <v>106</v>
      </c>
      <c r="M7" s="53" t="s">
        <v>106</v>
      </c>
      <c r="N7" s="53" t="s">
        <v>106</v>
      </c>
      <c r="O7" s="53" t="s">
        <v>106</v>
      </c>
      <c r="P7" s="53" t="s">
        <v>106</v>
      </c>
      <c r="Q7" s="53" t="s">
        <v>106</v>
      </c>
      <c r="R7" s="53" t="s">
        <v>106</v>
      </c>
      <c r="S7" s="53" t="s">
        <v>106</v>
      </c>
      <c r="T7" s="53" t="s">
        <v>106</v>
      </c>
      <c r="U7" s="53" t="s">
        <v>106</v>
      </c>
      <c r="V7" s="53" t="s">
        <v>106</v>
      </c>
      <c r="W7" s="53" t="s">
        <v>106</v>
      </c>
      <c r="X7" s="53" t="s">
        <v>106</v>
      </c>
      <c r="Y7" s="53" t="s">
        <v>106</v>
      </c>
      <c r="Z7" s="53" t="s">
        <v>106</v>
      </c>
      <c r="AA7" s="53" t="s">
        <v>106</v>
      </c>
      <c r="AB7" s="53" t="s">
        <v>106</v>
      </c>
      <c r="AC7" s="53" t="s">
        <v>106</v>
      </c>
      <c r="AD7" s="53" t="s">
        <v>106</v>
      </c>
      <c r="AE7" s="53" t="s">
        <v>106</v>
      </c>
      <c r="AF7" s="53" t="s">
        <v>106</v>
      </c>
      <c r="AG7" s="53" t="s">
        <v>106</v>
      </c>
      <c r="AH7" s="53" t="s">
        <v>106</v>
      </c>
      <c r="AI7" s="53" t="s">
        <v>106</v>
      </c>
      <c r="AJ7" s="53" t="s">
        <v>106</v>
      </c>
      <c r="AK7" s="53" t="s">
        <v>106</v>
      </c>
      <c r="AL7" s="53" t="s">
        <v>106</v>
      </c>
      <c r="AM7" s="53" t="s">
        <v>106</v>
      </c>
      <c r="AN7" s="53" t="s">
        <v>106</v>
      </c>
      <c r="AO7" s="53" t="s">
        <v>106</v>
      </c>
      <c r="AP7" s="53" t="s">
        <v>106</v>
      </c>
      <c r="AQ7" s="53" t="s">
        <v>106</v>
      </c>
      <c r="AR7" s="53" t="s">
        <v>106</v>
      </c>
      <c r="AS7" s="53" t="s">
        <v>106</v>
      </c>
      <c r="AT7" s="53" t="s">
        <v>106</v>
      </c>
      <c r="AU7" s="53" t="s">
        <v>106</v>
      </c>
      <c r="AV7" s="53" t="s">
        <v>106</v>
      </c>
      <c r="AW7" s="53" t="s">
        <v>106</v>
      </c>
      <c r="AX7" s="53" t="s">
        <v>106</v>
      </c>
      <c r="AY7" s="53" t="s">
        <v>106</v>
      </c>
      <c r="AZ7" s="53" t="s">
        <v>106</v>
      </c>
      <c r="BA7" s="53" t="s">
        <v>106</v>
      </c>
      <c r="BB7" s="53" t="s">
        <v>106</v>
      </c>
      <c r="BC7" s="53" t="s">
        <v>106</v>
      </c>
      <c r="BD7" s="53" t="s">
        <v>106</v>
      </c>
      <c r="BE7" s="53" t="s">
        <v>106</v>
      </c>
      <c r="BF7" s="53" t="s">
        <v>106</v>
      </c>
      <c r="BG7" s="53" t="s">
        <v>106</v>
      </c>
      <c r="BH7" s="53" t="s">
        <v>106</v>
      </c>
      <c r="BI7" s="53" t="s">
        <v>106</v>
      </c>
      <c r="BJ7" s="53" t="s">
        <v>106</v>
      </c>
      <c r="BK7" s="53" t="s">
        <v>106</v>
      </c>
      <c r="BL7" s="53" t="s">
        <v>106</v>
      </c>
      <c r="BM7" s="53" t="s">
        <v>106</v>
      </c>
      <c r="BN7" s="53" t="s">
        <v>106</v>
      </c>
    </row>
    <row r="8" spans="1:66" x14ac:dyDescent="0.3">
      <c r="A8" s="51" t="s">
        <v>105</v>
      </c>
      <c r="B8" s="55">
        <v>141.19999999999999</v>
      </c>
      <c r="C8" s="55">
        <v>141.5</v>
      </c>
      <c r="D8" s="53" t="s">
        <v>106</v>
      </c>
      <c r="E8" s="53" t="s">
        <v>106</v>
      </c>
      <c r="F8" s="53" t="s">
        <v>106</v>
      </c>
      <c r="G8" s="53" t="s">
        <v>106</v>
      </c>
      <c r="H8" s="53" t="s">
        <v>106</v>
      </c>
      <c r="I8" s="53" t="s">
        <v>106</v>
      </c>
      <c r="J8" s="53" t="s">
        <v>106</v>
      </c>
      <c r="K8" s="53" t="s">
        <v>106</v>
      </c>
      <c r="L8" s="53" t="s">
        <v>106</v>
      </c>
      <c r="M8" s="53" t="s">
        <v>106</v>
      </c>
      <c r="N8" s="53" t="s">
        <v>106</v>
      </c>
      <c r="O8" s="53" t="s">
        <v>106</v>
      </c>
      <c r="P8" s="53" t="s">
        <v>106</v>
      </c>
      <c r="Q8" s="53" t="s">
        <v>106</v>
      </c>
      <c r="R8" s="53" t="s">
        <v>106</v>
      </c>
      <c r="S8" s="53" t="s">
        <v>106</v>
      </c>
      <c r="T8" s="53" t="s">
        <v>106</v>
      </c>
      <c r="U8" s="53" t="s">
        <v>106</v>
      </c>
      <c r="V8" s="53" t="s">
        <v>106</v>
      </c>
      <c r="W8" s="53" t="s">
        <v>106</v>
      </c>
      <c r="X8" s="53" t="s">
        <v>106</v>
      </c>
      <c r="Y8" s="53" t="s">
        <v>106</v>
      </c>
      <c r="Z8" s="53" t="s">
        <v>106</v>
      </c>
      <c r="AA8" s="53" t="s">
        <v>106</v>
      </c>
      <c r="AB8" s="53" t="s">
        <v>106</v>
      </c>
      <c r="AC8" s="53" t="s">
        <v>106</v>
      </c>
      <c r="AD8" s="53" t="s">
        <v>106</v>
      </c>
      <c r="AE8" s="53" t="s">
        <v>106</v>
      </c>
      <c r="AF8" s="53" t="s">
        <v>106</v>
      </c>
      <c r="AG8" s="53" t="s">
        <v>106</v>
      </c>
      <c r="AH8" s="53" t="s">
        <v>106</v>
      </c>
      <c r="AI8" s="53" t="s">
        <v>106</v>
      </c>
      <c r="AJ8" s="53" t="s">
        <v>106</v>
      </c>
      <c r="AK8" s="53" t="s">
        <v>106</v>
      </c>
      <c r="AL8" s="53" t="s">
        <v>106</v>
      </c>
      <c r="AM8" s="53" t="s">
        <v>106</v>
      </c>
      <c r="AN8" s="53" t="s">
        <v>106</v>
      </c>
      <c r="AO8" s="53" t="s">
        <v>106</v>
      </c>
      <c r="AP8" s="53" t="s">
        <v>106</v>
      </c>
      <c r="AQ8" s="53" t="s">
        <v>106</v>
      </c>
      <c r="AR8" s="53" t="s">
        <v>106</v>
      </c>
      <c r="AS8" s="53" t="s">
        <v>106</v>
      </c>
      <c r="AT8" s="53" t="s">
        <v>106</v>
      </c>
      <c r="AU8" s="53" t="s">
        <v>106</v>
      </c>
      <c r="AV8" s="53" t="s">
        <v>106</v>
      </c>
      <c r="AW8" s="53" t="s">
        <v>106</v>
      </c>
      <c r="AX8" s="53" t="s">
        <v>106</v>
      </c>
      <c r="AY8" s="53" t="s">
        <v>106</v>
      </c>
      <c r="AZ8" s="53" t="s">
        <v>106</v>
      </c>
      <c r="BA8" s="53" t="s">
        <v>106</v>
      </c>
      <c r="BB8" s="53" t="s">
        <v>106</v>
      </c>
      <c r="BC8" s="53" t="s">
        <v>106</v>
      </c>
      <c r="BD8" s="53" t="s">
        <v>106</v>
      </c>
      <c r="BE8" s="53" t="s">
        <v>106</v>
      </c>
      <c r="BF8" s="53" t="s">
        <v>106</v>
      </c>
      <c r="BG8" s="53" t="s">
        <v>106</v>
      </c>
      <c r="BH8" s="53" t="s">
        <v>106</v>
      </c>
      <c r="BI8" s="53" t="s">
        <v>106</v>
      </c>
      <c r="BJ8" s="53" t="s">
        <v>106</v>
      </c>
      <c r="BK8" s="53" t="s">
        <v>106</v>
      </c>
      <c r="BL8" s="53" t="s">
        <v>106</v>
      </c>
      <c r="BM8" s="53" t="s">
        <v>106</v>
      </c>
      <c r="BN8" s="53" t="s">
        <v>106</v>
      </c>
    </row>
    <row r="9" spans="1:66" x14ac:dyDescent="0.3">
      <c r="A9" s="51" t="s">
        <v>107</v>
      </c>
      <c r="B9" s="55">
        <v>147</v>
      </c>
      <c r="C9" s="55">
        <v>147.30000000000001</v>
      </c>
      <c r="D9" s="55">
        <v>147.30000000000001</v>
      </c>
      <c r="E9" s="53" t="s">
        <v>106</v>
      </c>
      <c r="F9" s="53" t="s">
        <v>106</v>
      </c>
      <c r="G9" s="53" t="s">
        <v>106</v>
      </c>
      <c r="H9" s="53" t="s">
        <v>106</v>
      </c>
      <c r="I9" s="53" t="s">
        <v>106</v>
      </c>
      <c r="J9" s="53" t="s">
        <v>106</v>
      </c>
      <c r="K9" s="53" t="s">
        <v>106</v>
      </c>
      <c r="L9" s="53" t="s">
        <v>106</v>
      </c>
      <c r="M9" s="53" t="s">
        <v>106</v>
      </c>
      <c r="N9" s="53" t="s">
        <v>106</v>
      </c>
      <c r="O9" s="53" t="s">
        <v>106</v>
      </c>
      <c r="P9" s="53" t="s">
        <v>106</v>
      </c>
      <c r="Q9" s="53" t="s">
        <v>106</v>
      </c>
      <c r="R9" s="53" t="s">
        <v>106</v>
      </c>
      <c r="S9" s="53" t="s">
        <v>106</v>
      </c>
      <c r="T9" s="53" t="s">
        <v>106</v>
      </c>
      <c r="U9" s="53" t="s">
        <v>106</v>
      </c>
      <c r="V9" s="53" t="s">
        <v>106</v>
      </c>
      <c r="W9" s="53" t="s">
        <v>106</v>
      </c>
      <c r="X9" s="53" t="s">
        <v>106</v>
      </c>
      <c r="Y9" s="53" t="s">
        <v>106</v>
      </c>
      <c r="Z9" s="53" t="s">
        <v>106</v>
      </c>
      <c r="AA9" s="53" t="s">
        <v>106</v>
      </c>
      <c r="AB9" s="53" t="s">
        <v>106</v>
      </c>
      <c r="AC9" s="53" t="s">
        <v>106</v>
      </c>
      <c r="AD9" s="53" t="s">
        <v>106</v>
      </c>
      <c r="AE9" s="53" t="s">
        <v>106</v>
      </c>
      <c r="AF9" s="53" t="s">
        <v>106</v>
      </c>
      <c r="AG9" s="53" t="s">
        <v>106</v>
      </c>
      <c r="AH9" s="53" t="s">
        <v>106</v>
      </c>
      <c r="AI9" s="53" t="s">
        <v>106</v>
      </c>
      <c r="AJ9" s="53" t="s">
        <v>106</v>
      </c>
      <c r="AK9" s="53" t="s">
        <v>106</v>
      </c>
      <c r="AL9" s="53" t="s">
        <v>106</v>
      </c>
      <c r="AM9" s="53" t="s">
        <v>106</v>
      </c>
      <c r="AN9" s="53" t="s">
        <v>106</v>
      </c>
      <c r="AO9" s="53" t="s">
        <v>106</v>
      </c>
      <c r="AP9" s="53" t="s">
        <v>106</v>
      </c>
      <c r="AQ9" s="53" t="s">
        <v>106</v>
      </c>
      <c r="AR9" s="53" t="s">
        <v>106</v>
      </c>
      <c r="AS9" s="53" t="s">
        <v>106</v>
      </c>
      <c r="AT9" s="53" t="s">
        <v>106</v>
      </c>
      <c r="AU9" s="53" t="s">
        <v>106</v>
      </c>
      <c r="AV9" s="53" t="s">
        <v>106</v>
      </c>
      <c r="AW9" s="53" t="s">
        <v>106</v>
      </c>
      <c r="AX9" s="53" t="s">
        <v>106</v>
      </c>
      <c r="AY9" s="53" t="s">
        <v>106</v>
      </c>
      <c r="AZ9" s="53" t="s">
        <v>106</v>
      </c>
      <c r="BA9" s="53" t="s">
        <v>106</v>
      </c>
      <c r="BB9" s="53" t="s">
        <v>106</v>
      </c>
      <c r="BC9" s="53" t="s">
        <v>106</v>
      </c>
      <c r="BD9" s="53" t="s">
        <v>106</v>
      </c>
      <c r="BE9" s="53" t="s">
        <v>106</v>
      </c>
      <c r="BF9" s="53" t="s">
        <v>106</v>
      </c>
      <c r="BG9" s="53" t="s">
        <v>106</v>
      </c>
      <c r="BH9" s="53" t="s">
        <v>106</v>
      </c>
      <c r="BI9" s="53" t="s">
        <v>106</v>
      </c>
      <c r="BJ9" s="53" t="s">
        <v>106</v>
      </c>
      <c r="BK9" s="53" t="s">
        <v>106</v>
      </c>
      <c r="BL9" s="53" t="s">
        <v>106</v>
      </c>
      <c r="BM9" s="53" t="s">
        <v>106</v>
      </c>
      <c r="BN9" s="53" t="s">
        <v>106</v>
      </c>
    </row>
    <row r="10" spans="1:66" x14ac:dyDescent="0.3">
      <c r="A10" s="51" t="s">
        <v>108</v>
      </c>
      <c r="B10" s="52">
        <v>145</v>
      </c>
      <c r="C10" s="55">
        <v>145.19999999999999</v>
      </c>
      <c r="D10" s="55">
        <v>144.69999999999999</v>
      </c>
      <c r="E10" s="55">
        <v>144.69999999999999</v>
      </c>
      <c r="F10" s="53" t="s">
        <v>106</v>
      </c>
      <c r="G10" s="53" t="s">
        <v>106</v>
      </c>
      <c r="H10" s="53" t="s">
        <v>106</v>
      </c>
      <c r="I10" s="53" t="s">
        <v>106</v>
      </c>
      <c r="J10" s="53" t="s">
        <v>106</v>
      </c>
      <c r="K10" s="53" t="s">
        <v>106</v>
      </c>
      <c r="L10" s="53" t="s">
        <v>106</v>
      </c>
      <c r="M10" s="53" t="s">
        <v>106</v>
      </c>
      <c r="N10" s="53" t="s">
        <v>106</v>
      </c>
      <c r="O10" s="53" t="s">
        <v>106</v>
      </c>
      <c r="P10" s="53" t="s">
        <v>106</v>
      </c>
      <c r="Q10" s="53" t="s">
        <v>106</v>
      </c>
      <c r="R10" s="53" t="s">
        <v>106</v>
      </c>
      <c r="S10" s="53" t="s">
        <v>106</v>
      </c>
      <c r="T10" s="53" t="s">
        <v>106</v>
      </c>
      <c r="U10" s="53" t="s">
        <v>106</v>
      </c>
      <c r="V10" s="53" t="s">
        <v>106</v>
      </c>
      <c r="W10" s="53" t="s">
        <v>106</v>
      </c>
      <c r="X10" s="53" t="s">
        <v>106</v>
      </c>
      <c r="Y10" s="53" t="s">
        <v>106</v>
      </c>
      <c r="Z10" s="53" t="s">
        <v>106</v>
      </c>
      <c r="AA10" s="53" t="s">
        <v>106</v>
      </c>
      <c r="AB10" s="53" t="s">
        <v>106</v>
      </c>
      <c r="AC10" s="53" t="s">
        <v>106</v>
      </c>
      <c r="AD10" s="53" t="s">
        <v>106</v>
      </c>
      <c r="AE10" s="53" t="s">
        <v>106</v>
      </c>
      <c r="AF10" s="53" t="s">
        <v>106</v>
      </c>
      <c r="AG10" s="53" t="s">
        <v>106</v>
      </c>
      <c r="AH10" s="53" t="s">
        <v>106</v>
      </c>
      <c r="AI10" s="53" t="s">
        <v>106</v>
      </c>
      <c r="AJ10" s="53" t="s">
        <v>106</v>
      </c>
      <c r="AK10" s="53" t="s">
        <v>106</v>
      </c>
      <c r="AL10" s="53" t="s">
        <v>106</v>
      </c>
      <c r="AM10" s="53" t="s">
        <v>106</v>
      </c>
      <c r="AN10" s="53" t="s">
        <v>106</v>
      </c>
      <c r="AO10" s="53" t="s">
        <v>106</v>
      </c>
      <c r="AP10" s="53" t="s">
        <v>106</v>
      </c>
      <c r="AQ10" s="53" t="s">
        <v>106</v>
      </c>
      <c r="AR10" s="53" t="s">
        <v>106</v>
      </c>
      <c r="AS10" s="53" t="s">
        <v>106</v>
      </c>
      <c r="AT10" s="53" t="s">
        <v>106</v>
      </c>
      <c r="AU10" s="53" t="s">
        <v>106</v>
      </c>
      <c r="AV10" s="53" t="s">
        <v>106</v>
      </c>
      <c r="AW10" s="53" t="s">
        <v>106</v>
      </c>
      <c r="AX10" s="53" t="s">
        <v>106</v>
      </c>
      <c r="AY10" s="53" t="s">
        <v>106</v>
      </c>
      <c r="AZ10" s="53" t="s">
        <v>106</v>
      </c>
      <c r="BA10" s="53" t="s">
        <v>106</v>
      </c>
      <c r="BB10" s="53" t="s">
        <v>106</v>
      </c>
      <c r="BC10" s="53" t="s">
        <v>106</v>
      </c>
      <c r="BD10" s="53" t="s">
        <v>106</v>
      </c>
      <c r="BE10" s="53" t="s">
        <v>106</v>
      </c>
      <c r="BF10" s="53" t="s">
        <v>106</v>
      </c>
      <c r="BG10" s="53" t="s">
        <v>106</v>
      </c>
      <c r="BH10" s="53" t="s">
        <v>106</v>
      </c>
      <c r="BI10" s="53" t="s">
        <v>106</v>
      </c>
      <c r="BJ10" s="53" t="s">
        <v>106</v>
      </c>
      <c r="BK10" s="53" t="s">
        <v>106</v>
      </c>
      <c r="BL10" s="53" t="s">
        <v>106</v>
      </c>
      <c r="BM10" s="53" t="s">
        <v>106</v>
      </c>
      <c r="BN10" s="53" t="s">
        <v>106</v>
      </c>
    </row>
    <row r="11" spans="1:66" x14ac:dyDescent="0.3">
      <c r="A11" s="51" t="s">
        <v>109</v>
      </c>
      <c r="B11" s="52">
        <v>146.9</v>
      </c>
      <c r="C11" s="52">
        <v>146.9</v>
      </c>
      <c r="D11" s="55">
        <v>146.69999999999999</v>
      </c>
      <c r="E11" s="55">
        <v>146.69999999999999</v>
      </c>
      <c r="F11" s="55">
        <v>147.80000000000001</v>
      </c>
      <c r="G11" s="53" t="s">
        <v>106</v>
      </c>
      <c r="H11" s="53" t="s">
        <v>106</v>
      </c>
      <c r="I11" s="53" t="s">
        <v>106</v>
      </c>
      <c r="J11" s="53" t="s">
        <v>106</v>
      </c>
      <c r="K11" s="53" t="s">
        <v>106</v>
      </c>
      <c r="L11" s="53" t="s">
        <v>106</v>
      </c>
      <c r="M11" s="53" t="s">
        <v>106</v>
      </c>
      <c r="N11" s="53" t="s">
        <v>106</v>
      </c>
      <c r="O11" s="53" t="s">
        <v>106</v>
      </c>
      <c r="P11" s="53" t="s">
        <v>106</v>
      </c>
      <c r="Q11" s="53" t="s">
        <v>106</v>
      </c>
      <c r="R11" s="53" t="s">
        <v>106</v>
      </c>
      <c r="S11" s="53" t="s">
        <v>106</v>
      </c>
      <c r="T11" s="53" t="s">
        <v>106</v>
      </c>
      <c r="U11" s="53" t="s">
        <v>106</v>
      </c>
      <c r="V11" s="53" t="s">
        <v>106</v>
      </c>
      <c r="W11" s="53" t="s">
        <v>106</v>
      </c>
      <c r="X11" s="53" t="s">
        <v>106</v>
      </c>
      <c r="Y11" s="53" t="s">
        <v>106</v>
      </c>
      <c r="Z11" s="53" t="s">
        <v>106</v>
      </c>
      <c r="AA11" s="53" t="s">
        <v>106</v>
      </c>
      <c r="AB11" s="53" t="s">
        <v>106</v>
      </c>
      <c r="AC11" s="53" t="s">
        <v>106</v>
      </c>
      <c r="AD11" s="53" t="s">
        <v>106</v>
      </c>
      <c r="AE11" s="53" t="s">
        <v>106</v>
      </c>
      <c r="AF11" s="53" t="s">
        <v>106</v>
      </c>
      <c r="AG11" s="53" t="s">
        <v>106</v>
      </c>
      <c r="AH11" s="53" t="s">
        <v>106</v>
      </c>
      <c r="AI11" s="53" t="s">
        <v>106</v>
      </c>
      <c r="AJ11" s="53" t="s">
        <v>106</v>
      </c>
      <c r="AK11" s="53" t="s">
        <v>106</v>
      </c>
      <c r="AL11" s="53" t="s">
        <v>106</v>
      </c>
      <c r="AM11" s="53" t="s">
        <v>106</v>
      </c>
      <c r="AN11" s="53" t="s">
        <v>106</v>
      </c>
      <c r="AO11" s="53" t="s">
        <v>106</v>
      </c>
      <c r="AP11" s="53" t="s">
        <v>106</v>
      </c>
      <c r="AQ11" s="53" t="s">
        <v>106</v>
      </c>
      <c r="AR11" s="53" t="s">
        <v>106</v>
      </c>
      <c r="AS11" s="53" t="s">
        <v>106</v>
      </c>
      <c r="AT11" s="53" t="s">
        <v>106</v>
      </c>
      <c r="AU11" s="53" t="s">
        <v>106</v>
      </c>
      <c r="AV11" s="53" t="s">
        <v>106</v>
      </c>
      <c r="AW11" s="53" t="s">
        <v>106</v>
      </c>
      <c r="AX11" s="53" t="s">
        <v>106</v>
      </c>
      <c r="AY11" s="53" t="s">
        <v>106</v>
      </c>
      <c r="AZ11" s="53" t="s">
        <v>106</v>
      </c>
      <c r="BA11" s="53" t="s">
        <v>106</v>
      </c>
      <c r="BB11" s="53" t="s">
        <v>106</v>
      </c>
      <c r="BC11" s="53" t="s">
        <v>106</v>
      </c>
      <c r="BD11" s="53" t="s">
        <v>106</v>
      </c>
      <c r="BE11" s="53" t="s">
        <v>106</v>
      </c>
      <c r="BF11" s="53" t="s">
        <v>106</v>
      </c>
      <c r="BG11" s="53" t="s">
        <v>106</v>
      </c>
      <c r="BH11" s="53" t="s">
        <v>106</v>
      </c>
      <c r="BI11" s="53" t="s">
        <v>106</v>
      </c>
      <c r="BJ11" s="53" t="s">
        <v>106</v>
      </c>
      <c r="BK11" s="53" t="s">
        <v>106</v>
      </c>
      <c r="BL11" s="53" t="s">
        <v>106</v>
      </c>
      <c r="BM11" s="53" t="s">
        <v>106</v>
      </c>
      <c r="BN11" s="53" t="s">
        <v>106</v>
      </c>
    </row>
    <row r="12" spans="1:66" x14ac:dyDescent="0.3">
      <c r="A12" s="51" t="s">
        <v>110</v>
      </c>
      <c r="B12" s="52">
        <v>144.1</v>
      </c>
      <c r="C12" s="52">
        <v>144.1</v>
      </c>
      <c r="D12" s="52">
        <v>144.1</v>
      </c>
      <c r="E12" s="55">
        <v>144.19999999999999</v>
      </c>
      <c r="F12" s="55">
        <v>144.4</v>
      </c>
      <c r="G12" s="55">
        <v>144.5</v>
      </c>
      <c r="H12" s="53" t="s">
        <v>106</v>
      </c>
      <c r="I12" s="53" t="s">
        <v>106</v>
      </c>
      <c r="J12" s="53" t="s">
        <v>106</v>
      </c>
      <c r="K12" s="53" t="s">
        <v>106</v>
      </c>
      <c r="L12" s="53" t="s">
        <v>106</v>
      </c>
      <c r="M12" s="53" t="s">
        <v>106</v>
      </c>
      <c r="N12" s="53" t="s">
        <v>106</v>
      </c>
      <c r="O12" s="53" t="s">
        <v>106</v>
      </c>
      <c r="P12" s="53" t="s">
        <v>106</v>
      </c>
      <c r="Q12" s="53" t="s">
        <v>106</v>
      </c>
      <c r="R12" s="53" t="s">
        <v>106</v>
      </c>
      <c r="S12" s="53" t="s">
        <v>106</v>
      </c>
      <c r="T12" s="53" t="s">
        <v>106</v>
      </c>
      <c r="U12" s="53" t="s">
        <v>106</v>
      </c>
      <c r="V12" s="53" t="s">
        <v>106</v>
      </c>
      <c r="W12" s="53" t="s">
        <v>106</v>
      </c>
      <c r="X12" s="53" t="s">
        <v>106</v>
      </c>
      <c r="Y12" s="53" t="s">
        <v>106</v>
      </c>
      <c r="Z12" s="53" t="s">
        <v>106</v>
      </c>
      <c r="AA12" s="53" t="s">
        <v>106</v>
      </c>
      <c r="AB12" s="53" t="s">
        <v>106</v>
      </c>
      <c r="AC12" s="53" t="s">
        <v>106</v>
      </c>
      <c r="AD12" s="53" t="s">
        <v>106</v>
      </c>
      <c r="AE12" s="53" t="s">
        <v>106</v>
      </c>
      <c r="AF12" s="53" t="s">
        <v>106</v>
      </c>
      <c r="AG12" s="53" t="s">
        <v>106</v>
      </c>
      <c r="AH12" s="53" t="s">
        <v>106</v>
      </c>
      <c r="AI12" s="53" t="s">
        <v>106</v>
      </c>
      <c r="AJ12" s="53" t="s">
        <v>106</v>
      </c>
      <c r="AK12" s="53" t="s">
        <v>106</v>
      </c>
      <c r="AL12" s="53" t="s">
        <v>106</v>
      </c>
      <c r="AM12" s="53" t="s">
        <v>106</v>
      </c>
      <c r="AN12" s="53" t="s">
        <v>106</v>
      </c>
      <c r="AO12" s="53" t="s">
        <v>106</v>
      </c>
      <c r="AP12" s="53" t="s">
        <v>106</v>
      </c>
      <c r="AQ12" s="53" t="s">
        <v>106</v>
      </c>
      <c r="AR12" s="53" t="s">
        <v>106</v>
      </c>
      <c r="AS12" s="53" t="s">
        <v>106</v>
      </c>
      <c r="AT12" s="53" t="s">
        <v>106</v>
      </c>
      <c r="AU12" s="53" t="s">
        <v>106</v>
      </c>
      <c r="AV12" s="53" t="s">
        <v>106</v>
      </c>
      <c r="AW12" s="53" t="s">
        <v>106</v>
      </c>
      <c r="AX12" s="53" t="s">
        <v>106</v>
      </c>
      <c r="AY12" s="53" t="s">
        <v>106</v>
      </c>
      <c r="AZ12" s="53" t="s">
        <v>106</v>
      </c>
      <c r="BA12" s="53" t="s">
        <v>106</v>
      </c>
      <c r="BB12" s="53" t="s">
        <v>106</v>
      </c>
      <c r="BC12" s="53" t="s">
        <v>106</v>
      </c>
      <c r="BD12" s="53" t="s">
        <v>106</v>
      </c>
      <c r="BE12" s="53" t="s">
        <v>106</v>
      </c>
      <c r="BF12" s="53" t="s">
        <v>106</v>
      </c>
      <c r="BG12" s="53" t="s">
        <v>106</v>
      </c>
      <c r="BH12" s="53" t="s">
        <v>106</v>
      </c>
      <c r="BI12" s="53" t="s">
        <v>106</v>
      </c>
      <c r="BJ12" s="53" t="s">
        <v>106</v>
      </c>
      <c r="BK12" s="53" t="s">
        <v>106</v>
      </c>
      <c r="BL12" s="53" t="s">
        <v>106</v>
      </c>
      <c r="BM12" s="53" t="s">
        <v>106</v>
      </c>
      <c r="BN12" s="53" t="s">
        <v>106</v>
      </c>
    </row>
    <row r="13" spans="1:66" x14ac:dyDescent="0.3">
      <c r="A13" s="51" t="s">
        <v>111</v>
      </c>
      <c r="B13" s="52">
        <v>142</v>
      </c>
      <c r="C13" s="52">
        <v>142</v>
      </c>
      <c r="D13" s="52">
        <v>142</v>
      </c>
      <c r="E13" s="52">
        <v>142</v>
      </c>
      <c r="F13" s="55">
        <v>142.30000000000001</v>
      </c>
      <c r="G13" s="55">
        <v>142.4</v>
      </c>
      <c r="H13" s="55">
        <v>142.69999999999999</v>
      </c>
      <c r="I13" s="53" t="s">
        <v>106</v>
      </c>
      <c r="J13" s="53" t="s">
        <v>106</v>
      </c>
      <c r="K13" s="53" t="s">
        <v>106</v>
      </c>
      <c r="L13" s="53" t="s">
        <v>106</v>
      </c>
      <c r="M13" s="53" t="s">
        <v>106</v>
      </c>
      <c r="N13" s="53" t="s">
        <v>106</v>
      </c>
      <c r="O13" s="53" t="s">
        <v>106</v>
      </c>
      <c r="P13" s="53" t="s">
        <v>106</v>
      </c>
      <c r="Q13" s="53" t="s">
        <v>106</v>
      </c>
      <c r="R13" s="53" t="s">
        <v>106</v>
      </c>
      <c r="S13" s="53" t="s">
        <v>106</v>
      </c>
      <c r="T13" s="53" t="s">
        <v>106</v>
      </c>
      <c r="U13" s="53" t="s">
        <v>106</v>
      </c>
      <c r="V13" s="53" t="s">
        <v>106</v>
      </c>
      <c r="W13" s="53" t="s">
        <v>106</v>
      </c>
      <c r="X13" s="53" t="s">
        <v>106</v>
      </c>
      <c r="Y13" s="53" t="s">
        <v>106</v>
      </c>
      <c r="Z13" s="53" t="s">
        <v>106</v>
      </c>
      <c r="AA13" s="53" t="s">
        <v>106</v>
      </c>
      <c r="AB13" s="53" t="s">
        <v>106</v>
      </c>
      <c r="AC13" s="53" t="s">
        <v>106</v>
      </c>
      <c r="AD13" s="53" t="s">
        <v>106</v>
      </c>
      <c r="AE13" s="53" t="s">
        <v>106</v>
      </c>
      <c r="AF13" s="53" t="s">
        <v>106</v>
      </c>
      <c r="AG13" s="53" t="s">
        <v>106</v>
      </c>
      <c r="AH13" s="53" t="s">
        <v>106</v>
      </c>
      <c r="AI13" s="53" t="s">
        <v>106</v>
      </c>
      <c r="AJ13" s="53" t="s">
        <v>106</v>
      </c>
      <c r="AK13" s="53" t="s">
        <v>106</v>
      </c>
      <c r="AL13" s="53" t="s">
        <v>106</v>
      </c>
      <c r="AM13" s="53" t="s">
        <v>106</v>
      </c>
      <c r="AN13" s="53" t="s">
        <v>106</v>
      </c>
      <c r="AO13" s="53" t="s">
        <v>106</v>
      </c>
      <c r="AP13" s="53" t="s">
        <v>106</v>
      </c>
      <c r="AQ13" s="53" t="s">
        <v>106</v>
      </c>
      <c r="AR13" s="53" t="s">
        <v>106</v>
      </c>
      <c r="AS13" s="53" t="s">
        <v>106</v>
      </c>
      <c r="AT13" s="53" t="s">
        <v>106</v>
      </c>
      <c r="AU13" s="53" t="s">
        <v>106</v>
      </c>
      <c r="AV13" s="53" t="s">
        <v>106</v>
      </c>
      <c r="AW13" s="53" t="s">
        <v>106</v>
      </c>
      <c r="AX13" s="53" t="s">
        <v>106</v>
      </c>
      <c r="AY13" s="53" t="s">
        <v>106</v>
      </c>
      <c r="AZ13" s="53" t="s">
        <v>106</v>
      </c>
      <c r="BA13" s="53" t="s">
        <v>106</v>
      </c>
      <c r="BB13" s="53" t="s">
        <v>106</v>
      </c>
      <c r="BC13" s="53" t="s">
        <v>106</v>
      </c>
      <c r="BD13" s="53" t="s">
        <v>106</v>
      </c>
      <c r="BE13" s="53" t="s">
        <v>106</v>
      </c>
      <c r="BF13" s="53" t="s">
        <v>106</v>
      </c>
      <c r="BG13" s="53" t="s">
        <v>106</v>
      </c>
      <c r="BH13" s="53" t="s">
        <v>106</v>
      </c>
      <c r="BI13" s="53" t="s">
        <v>106</v>
      </c>
      <c r="BJ13" s="53" t="s">
        <v>106</v>
      </c>
      <c r="BK13" s="53" t="s">
        <v>106</v>
      </c>
      <c r="BL13" s="53" t="s">
        <v>106</v>
      </c>
      <c r="BM13" s="53" t="s">
        <v>106</v>
      </c>
      <c r="BN13" s="53" t="s">
        <v>106</v>
      </c>
    </row>
    <row r="14" spans="1:66" x14ac:dyDescent="0.3">
      <c r="A14" s="51" t="s">
        <v>112</v>
      </c>
      <c r="B14" s="52">
        <v>143.19999999999999</v>
      </c>
      <c r="C14" s="52">
        <v>143.19999999999999</v>
      </c>
      <c r="D14" s="52">
        <v>143.19999999999999</v>
      </c>
      <c r="E14" s="52">
        <v>143.19999999999999</v>
      </c>
      <c r="F14" s="52">
        <v>143.19999999999999</v>
      </c>
      <c r="G14" s="55">
        <v>143.30000000000001</v>
      </c>
      <c r="H14" s="55">
        <v>143.19999999999999</v>
      </c>
      <c r="I14" s="55">
        <v>142.9</v>
      </c>
      <c r="J14" s="53" t="s">
        <v>106</v>
      </c>
      <c r="K14" s="53" t="s">
        <v>106</v>
      </c>
      <c r="L14" s="53" t="s">
        <v>106</v>
      </c>
      <c r="M14" s="53" t="s">
        <v>106</v>
      </c>
      <c r="N14" s="53" t="s">
        <v>106</v>
      </c>
      <c r="O14" s="53" t="s">
        <v>106</v>
      </c>
      <c r="P14" s="53" t="s">
        <v>106</v>
      </c>
      <c r="Q14" s="53" t="s">
        <v>106</v>
      </c>
      <c r="R14" s="53" t="s">
        <v>106</v>
      </c>
      <c r="S14" s="53" t="s">
        <v>106</v>
      </c>
      <c r="T14" s="53" t="s">
        <v>106</v>
      </c>
      <c r="U14" s="53" t="s">
        <v>106</v>
      </c>
      <c r="V14" s="53" t="s">
        <v>106</v>
      </c>
      <c r="W14" s="53" t="s">
        <v>106</v>
      </c>
      <c r="X14" s="53" t="s">
        <v>106</v>
      </c>
      <c r="Y14" s="53" t="s">
        <v>106</v>
      </c>
      <c r="Z14" s="53" t="s">
        <v>106</v>
      </c>
      <c r="AA14" s="53" t="s">
        <v>106</v>
      </c>
      <c r="AB14" s="53" t="s">
        <v>106</v>
      </c>
      <c r="AC14" s="53" t="s">
        <v>106</v>
      </c>
      <c r="AD14" s="53" t="s">
        <v>106</v>
      </c>
      <c r="AE14" s="53" t="s">
        <v>106</v>
      </c>
      <c r="AF14" s="53" t="s">
        <v>106</v>
      </c>
      <c r="AG14" s="53" t="s">
        <v>106</v>
      </c>
      <c r="AH14" s="53" t="s">
        <v>106</v>
      </c>
      <c r="AI14" s="53" t="s">
        <v>106</v>
      </c>
      <c r="AJ14" s="53" t="s">
        <v>106</v>
      </c>
      <c r="AK14" s="53" t="s">
        <v>106</v>
      </c>
      <c r="AL14" s="53" t="s">
        <v>106</v>
      </c>
      <c r="AM14" s="53" t="s">
        <v>106</v>
      </c>
      <c r="AN14" s="53" t="s">
        <v>106</v>
      </c>
      <c r="AO14" s="53" t="s">
        <v>106</v>
      </c>
      <c r="AP14" s="53" t="s">
        <v>106</v>
      </c>
      <c r="AQ14" s="53" t="s">
        <v>106</v>
      </c>
      <c r="AR14" s="53" t="s">
        <v>106</v>
      </c>
      <c r="AS14" s="53" t="s">
        <v>106</v>
      </c>
      <c r="AT14" s="53" t="s">
        <v>106</v>
      </c>
      <c r="AU14" s="53" t="s">
        <v>106</v>
      </c>
      <c r="AV14" s="53" t="s">
        <v>106</v>
      </c>
      <c r="AW14" s="53" t="s">
        <v>106</v>
      </c>
      <c r="AX14" s="53" t="s">
        <v>106</v>
      </c>
      <c r="AY14" s="53" t="s">
        <v>106</v>
      </c>
      <c r="AZ14" s="53" t="s">
        <v>106</v>
      </c>
      <c r="BA14" s="53" t="s">
        <v>106</v>
      </c>
      <c r="BB14" s="53" t="s">
        <v>106</v>
      </c>
      <c r="BC14" s="53" t="s">
        <v>106</v>
      </c>
      <c r="BD14" s="53" t="s">
        <v>106</v>
      </c>
      <c r="BE14" s="53" t="s">
        <v>106</v>
      </c>
      <c r="BF14" s="53" t="s">
        <v>106</v>
      </c>
      <c r="BG14" s="53" t="s">
        <v>106</v>
      </c>
      <c r="BH14" s="53" t="s">
        <v>106</v>
      </c>
      <c r="BI14" s="53" t="s">
        <v>106</v>
      </c>
      <c r="BJ14" s="53" t="s">
        <v>106</v>
      </c>
      <c r="BK14" s="53" t="s">
        <v>106</v>
      </c>
      <c r="BL14" s="53" t="s">
        <v>106</v>
      </c>
      <c r="BM14" s="53" t="s">
        <v>106</v>
      </c>
      <c r="BN14" s="53" t="s">
        <v>106</v>
      </c>
    </row>
    <row r="15" spans="1:66" x14ac:dyDescent="0.3">
      <c r="A15" s="51" t="s">
        <v>113</v>
      </c>
      <c r="B15" s="52">
        <v>143.4</v>
      </c>
      <c r="C15" s="52">
        <v>143.4</v>
      </c>
      <c r="D15" s="52">
        <v>143.4</v>
      </c>
      <c r="E15" s="52">
        <v>143.4</v>
      </c>
      <c r="F15" s="52">
        <v>143.4</v>
      </c>
      <c r="G15" s="52">
        <v>143.4</v>
      </c>
      <c r="H15" s="55">
        <v>143.4</v>
      </c>
      <c r="I15" s="55">
        <v>143.30000000000001</v>
      </c>
      <c r="J15" s="55">
        <v>143.19999999999999</v>
      </c>
      <c r="K15" s="53" t="s">
        <v>106</v>
      </c>
      <c r="L15" s="53" t="s">
        <v>106</v>
      </c>
      <c r="M15" s="53" t="s">
        <v>106</v>
      </c>
      <c r="N15" s="53" t="s">
        <v>106</v>
      </c>
      <c r="O15" s="53" t="s">
        <v>106</v>
      </c>
      <c r="P15" s="53" t="s">
        <v>106</v>
      </c>
      <c r="Q15" s="53" t="s">
        <v>106</v>
      </c>
      <c r="R15" s="53" t="s">
        <v>106</v>
      </c>
      <c r="S15" s="53" t="s">
        <v>106</v>
      </c>
      <c r="T15" s="53" t="s">
        <v>106</v>
      </c>
      <c r="U15" s="53" t="s">
        <v>106</v>
      </c>
      <c r="V15" s="53" t="s">
        <v>106</v>
      </c>
      <c r="W15" s="53" t="s">
        <v>106</v>
      </c>
      <c r="X15" s="53" t="s">
        <v>106</v>
      </c>
      <c r="Y15" s="53" t="s">
        <v>106</v>
      </c>
      <c r="Z15" s="53" t="s">
        <v>106</v>
      </c>
      <c r="AA15" s="53" t="s">
        <v>106</v>
      </c>
      <c r="AB15" s="53" t="s">
        <v>106</v>
      </c>
      <c r="AC15" s="53" t="s">
        <v>106</v>
      </c>
      <c r="AD15" s="53" t="s">
        <v>106</v>
      </c>
      <c r="AE15" s="53" t="s">
        <v>106</v>
      </c>
      <c r="AF15" s="53" t="s">
        <v>106</v>
      </c>
      <c r="AG15" s="53" t="s">
        <v>106</v>
      </c>
      <c r="AH15" s="53" t="s">
        <v>106</v>
      </c>
      <c r="AI15" s="53" t="s">
        <v>106</v>
      </c>
      <c r="AJ15" s="53" t="s">
        <v>106</v>
      </c>
      <c r="AK15" s="53" t="s">
        <v>106</v>
      </c>
      <c r="AL15" s="53" t="s">
        <v>106</v>
      </c>
      <c r="AM15" s="53" t="s">
        <v>106</v>
      </c>
      <c r="AN15" s="53" t="s">
        <v>106</v>
      </c>
      <c r="AO15" s="53" t="s">
        <v>106</v>
      </c>
      <c r="AP15" s="53" t="s">
        <v>106</v>
      </c>
      <c r="AQ15" s="53" t="s">
        <v>106</v>
      </c>
      <c r="AR15" s="53" t="s">
        <v>106</v>
      </c>
      <c r="AS15" s="53" t="s">
        <v>106</v>
      </c>
      <c r="AT15" s="53" t="s">
        <v>106</v>
      </c>
      <c r="AU15" s="53" t="s">
        <v>106</v>
      </c>
      <c r="AV15" s="53" t="s">
        <v>106</v>
      </c>
      <c r="AW15" s="53" t="s">
        <v>106</v>
      </c>
      <c r="AX15" s="53" t="s">
        <v>106</v>
      </c>
      <c r="AY15" s="53" t="s">
        <v>106</v>
      </c>
      <c r="AZ15" s="53" t="s">
        <v>106</v>
      </c>
      <c r="BA15" s="53" t="s">
        <v>106</v>
      </c>
      <c r="BB15" s="53" t="s">
        <v>106</v>
      </c>
      <c r="BC15" s="53" t="s">
        <v>106</v>
      </c>
      <c r="BD15" s="53" t="s">
        <v>106</v>
      </c>
      <c r="BE15" s="53" t="s">
        <v>106</v>
      </c>
      <c r="BF15" s="53" t="s">
        <v>106</v>
      </c>
      <c r="BG15" s="53" t="s">
        <v>106</v>
      </c>
      <c r="BH15" s="53" t="s">
        <v>106</v>
      </c>
      <c r="BI15" s="53" t="s">
        <v>106</v>
      </c>
      <c r="BJ15" s="53" t="s">
        <v>106</v>
      </c>
      <c r="BK15" s="53" t="s">
        <v>106</v>
      </c>
      <c r="BL15" s="53" t="s">
        <v>106</v>
      </c>
      <c r="BM15" s="53" t="s">
        <v>106</v>
      </c>
      <c r="BN15" s="53" t="s">
        <v>106</v>
      </c>
    </row>
    <row r="16" spans="1:66" x14ac:dyDescent="0.3">
      <c r="A16" s="51" t="s">
        <v>114</v>
      </c>
      <c r="B16" s="52">
        <v>142.19999999999999</v>
      </c>
      <c r="C16" s="52">
        <v>142.19999999999999</v>
      </c>
      <c r="D16" s="52">
        <v>142.19999999999999</v>
      </c>
      <c r="E16" s="52">
        <v>142.19999999999999</v>
      </c>
      <c r="F16" s="52">
        <v>142.19999999999999</v>
      </c>
      <c r="G16" s="52">
        <v>142.19999999999999</v>
      </c>
      <c r="H16" s="52">
        <v>142.19999999999999</v>
      </c>
      <c r="I16" s="55">
        <v>142.1</v>
      </c>
      <c r="J16" s="55">
        <v>142</v>
      </c>
      <c r="K16" s="55">
        <v>141.80000000000001</v>
      </c>
      <c r="L16" s="53" t="s">
        <v>106</v>
      </c>
      <c r="M16" s="53" t="s">
        <v>106</v>
      </c>
      <c r="N16" s="53" t="s">
        <v>106</v>
      </c>
      <c r="O16" s="53" t="s">
        <v>106</v>
      </c>
      <c r="P16" s="53" t="s">
        <v>106</v>
      </c>
      <c r="Q16" s="53" t="s">
        <v>106</v>
      </c>
      <c r="R16" s="53" t="s">
        <v>106</v>
      </c>
      <c r="S16" s="53" t="s">
        <v>106</v>
      </c>
      <c r="T16" s="53" t="s">
        <v>106</v>
      </c>
      <c r="U16" s="53" t="s">
        <v>106</v>
      </c>
      <c r="V16" s="53" t="s">
        <v>106</v>
      </c>
      <c r="W16" s="53" t="s">
        <v>106</v>
      </c>
      <c r="X16" s="53" t="s">
        <v>106</v>
      </c>
      <c r="Y16" s="53" t="s">
        <v>106</v>
      </c>
      <c r="Z16" s="53" t="s">
        <v>106</v>
      </c>
      <c r="AA16" s="53" t="s">
        <v>106</v>
      </c>
      <c r="AB16" s="53" t="s">
        <v>106</v>
      </c>
      <c r="AC16" s="53" t="s">
        <v>106</v>
      </c>
      <c r="AD16" s="53" t="s">
        <v>106</v>
      </c>
      <c r="AE16" s="53" t="s">
        <v>106</v>
      </c>
      <c r="AF16" s="53" t="s">
        <v>106</v>
      </c>
      <c r="AG16" s="53" t="s">
        <v>106</v>
      </c>
      <c r="AH16" s="53" t="s">
        <v>106</v>
      </c>
      <c r="AI16" s="53" t="s">
        <v>106</v>
      </c>
      <c r="AJ16" s="53" t="s">
        <v>106</v>
      </c>
      <c r="AK16" s="53" t="s">
        <v>106</v>
      </c>
      <c r="AL16" s="53" t="s">
        <v>106</v>
      </c>
      <c r="AM16" s="53" t="s">
        <v>106</v>
      </c>
      <c r="AN16" s="53" t="s">
        <v>106</v>
      </c>
      <c r="AO16" s="53" t="s">
        <v>106</v>
      </c>
      <c r="AP16" s="53" t="s">
        <v>106</v>
      </c>
      <c r="AQ16" s="53" t="s">
        <v>106</v>
      </c>
      <c r="AR16" s="53" t="s">
        <v>106</v>
      </c>
      <c r="AS16" s="53" t="s">
        <v>106</v>
      </c>
      <c r="AT16" s="53" t="s">
        <v>106</v>
      </c>
      <c r="AU16" s="53" t="s">
        <v>106</v>
      </c>
      <c r="AV16" s="53" t="s">
        <v>106</v>
      </c>
      <c r="AW16" s="53" t="s">
        <v>106</v>
      </c>
      <c r="AX16" s="53" t="s">
        <v>106</v>
      </c>
      <c r="AY16" s="53" t="s">
        <v>106</v>
      </c>
      <c r="AZ16" s="53" t="s">
        <v>106</v>
      </c>
      <c r="BA16" s="53" t="s">
        <v>106</v>
      </c>
      <c r="BB16" s="53" t="s">
        <v>106</v>
      </c>
      <c r="BC16" s="53" t="s">
        <v>106</v>
      </c>
      <c r="BD16" s="53" t="s">
        <v>106</v>
      </c>
      <c r="BE16" s="53" t="s">
        <v>106</v>
      </c>
      <c r="BF16" s="53" t="s">
        <v>106</v>
      </c>
      <c r="BG16" s="53" t="s">
        <v>106</v>
      </c>
      <c r="BH16" s="53" t="s">
        <v>106</v>
      </c>
      <c r="BI16" s="53" t="s">
        <v>106</v>
      </c>
      <c r="BJ16" s="53" t="s">
        <v>106</v>
      </c>
      <c r="BK16" s="53" t="s">
        <v>106</v>
      </c>
      <c r="BL16" s="53" t="s">
        <v>106</v>
      </c>
      <c r="BM16" s="53" t="s">
        <v>106</v>
      </c>
      <c r="BN16" s="53" t="s">
        <v>106</v>
      </c>
    </row>
    <row r="17" spans="1:66" x14ac:dyDescent="0.3">
      <c r="A17" s="51" t="s">
        <v>115</v>
      </c>
      <c r="B17" s="52">
        <v>138.80000000000001</v>
      </c>
      <c r="C17" s="52">
        <v>138.80000000000001</v>
      </c>
      <c r="D17" s="52">
        <v>138.80000000000001</v>
      </c>
      <c r="E17" s="52">
        <v>138.80000000000001</v>
      </c>
      <c r="F17" s="52">
        <v>138.80000000000001</v>
      </c>
      <c r="G17" s="52">
        <v>138.80000000000001</v>
      </c>
      <c r="H17" s="52">
        <v>138.80000000000001</v>
      </c>
      <c r="I17" s="52">
        <v>138.80000000000001</v>
      </c>
      <c r="J17" s="55">
        <v>138.69999999999999</v>
      </c>
      <c r="K17" s="55">
        <v>138.6</v>
      </c>
      <c r="L17" s="55">
        <v>138.30000000000001</v>
      </c>
      <c r="M17" s="53" t="s">
        <v>106</v>
      </c>
      <c r="N17" s="53" t="s">
        <v>106</v>
      </c>
      <c r="O17" s="53" t="s">
        <v>106</v>
      </c>
      <c r="P17" s="53" t="s">
        <v>106</v>
      </c>
      <c r="Q17" s="53" t="s">
        <v>106</v>
      </c>
      <c r="R17" s="53" t="s">
        <v>106</v>
      </c>
      <c r="S17" s="53" t="s">
        <v>106</v>
      </c>
      <c r="T17" s="53" t="s">
        <v>106</v>
      </c>
      <c r="U17" s="53" t="s">
        <v>106</v>
      </c>
      <c r="V17" s="53" t="s">
        <v>106</v>
      </c>
      <c r="W17" s="53" t="s">
        <v>106</v>
      </c>
      <c r="X17" s="53" t="s">
        <v>106</v>
      </c>
      <c r="Y17" s="53" t="s">
        <v>106</v>
      </c>
      <c r="Z17" s="53" t="s">
        <v>106</v>
      </c>
      <c r="AA17" s="53" t="s">
        <v>106</v>
      </c>
      <c r="AB17" s="53" t="s">
        <v>106</v>
      </c>
      <c r="AC17" s="53" t="s">
        <v>106</v>
      </c>
      <c r="AD17" s="53" t="s">
        <v>106</v>
      </c>
      <c r="AE17" s="53" t="s">
        <v>106</v>
      </c>
      <c r="AF17" s="53" t="s">
        <v>106</v>
      </c>
      <c r="AG17" s="53" t="s">
        <v>106</v>
      </c>
      <c r="AH17" s="53" t="s">
        <v>106</v>
      </c>
      <c r="AI17" s="53" t="s">
        <v>106</v>
      </c>
      <c r="AJ17" s="53" t="s">
        <v>106</v>
      </c>
      <c r="AK17" s="53" t="s">
        <v>106</v>
      </c>
      <c r="AL17" s="53" t="s">
        <v>106</v>
      </c>
      <c r="AM17" s="53" t="s">
        <v>106</v>
      </c>
      <c r="AN17" s="53" t="s">
        <v>106</v>
      </c>
      <c r="AO17" s="53" t="s">
        <v>106</v>
      </c>
      <c r="AP17" s="53" t="s">
        <v>106</v>
      </c>
      <c r="AQ17" s="53" t="s">
        <v>106</v>
      </c>
      <c r="AR17" s="53" t="s">
        <v>106</v>
      </c>
      <c r="AS17" s="53" t="s">
        <v>106</v>
      </c>
      <c r="AT17" s="53" t="s">
        <v>106</v>
      </c>
      <c r="AU17" s="53" t="s">
        <v>106</v>
      </c>
      <c r="AV17" s="53" t="s">
        <v>106</v>
      </c>
      <c r="AW17" s="53" t="s">
        <v>106</v>
      </c>
      <c r="AX17" s="53" t="s">
        <v>106</v>
      </c>
      <c r="AY17" s="53" t="s">
        <v>106</v>
      </c>
      <c r="AZ17" s="53" t="s">
        <v>106</v>
      </c>
      <c r="BA17" s="53" t="s">
        <v>106</v>
      </c>
      <c r="BB17" s="53" t="s">
        <v>106</v>
      </c>
      <c r="BC17" s="53" t="s">
        <v>106</v>
      </c>
      <c r="BD17" s="53" t="s">
        <v>106</v>
      </c>
      <c r="BE17" s="53" t="s">
        <v>106</v>
      </c>
      <c r="BF17" s="53" t="s">
        <v>106</v>
      </c>
      <c r="BG17" s="53" t="s">
        <v>106</v>
      </c>
      <c r="BH17" s="53" t="s">
        <v>106</v>
      </c>
      <c r="BI17" s="53" t="s">
        <v>106</v>
      </c>
      <c r="BJ17" s="53" t="s">
        <v>106</v>
      </c>
      <c r="BK17" s="53" t="s">
        <v>106</v>
      </c>
      <c r="BL17" s="53" t="s">
        <v>106</v>
      </c>
      <c r="BM17" s="53" t="s">
        <v>106</v>
      </c>
      <c r="BN17" s="53" t="s">
        <v>106</v>
      </c>
    </row>
    <row r="18" spans="1:66" x14ac:dyDescent="0.3">
      <c r="A18" s="51" t="s">
        <v>116</v>
      </c>
      <c r="B18" s="52">
        <v>136.30000000000001</v>
      </c>
      <c r="C18" s="52">
        <v>136.30000000000001</v>
      </c>
      <c r="D18" s="52">
        <v>136.30000000000001</v>
      </c>
      <c r="E18" s="52">
        <v>136.30000000000001</v>
      </c>
      <c r="F18" s="52">
        <v>136.30000000000001</v>
      </c>
      <c r="G18" s="52">
        <v>136.30000000000001</v>
      </c>
      <c r="H18" s="52">
        <v>136.30000000000001</v>
      </c>
      <c r="I18" s="52">
        <v>136.30000000000001</v>
      </c>
      <c r="J18" s="52">
        <v>136.30000000000001</v>
      </c>
      <c r="K18" s="55">
        <v>136.30000000000001</v>
      </c>
      <c r="L18" s="55">
        <v>136.30000000000001</v>
      </c>
      <c r="M18" s="55">
        <v>136.30000000000001</v>
      </c>
      <c r="N18" s="53" t="s">
        <v>106</v>
      </c>
      <c r="O18" s="53" t="s">
        <v>106</v>
      </c>
      <c r="P18" s="53" t="s">
        <v>106</v>
      </c>
      <c r="Q18" s="53" t="s">
        <v>106</v>
      </c>
      <c r="R18" s="53" t="s">
        <v>106</v>
      </c>
      <c r="S18" s="53" t="s">
        <v>106</v>
      </c>
      <c r="T18" s="53" t="s">
        <v>106</v>
      </c>
      <c r="U18" s="53" t="s">
        <v>106</v>
      </c>
      <c r="V18" s="53" t="s">
        <v>106</v>
      </c>
      <c r="W18" s="53" t="s">
        <v>106</v>
      </c>
      <c r="X18" s="53" t="s">
        <v>106</v>
      </c>
      <c r="Y18" s="53" t="s">
        <v>106</v>
      </c>
      <c r="Z18" s="53" t="s">
        <v>106</v>
      </c>
      <c r="AA18" s="53" t="s">
        <v>106</v>
      </c>
      <c r="AB18" s="53" t="s">
        <v>106</v>
      </c>
      <c r="AC18" s="53" t="s">
        <v>106</v>
      </c>
      <c r="AD18" s="53" t="s">
        <v>106</v>
      </c>
      <c r="AE18" s="53" t="s">
        <v>106</v>
      </c>
      <c r="AF18" s="53" t="s">
        <v>106</v>
      </c>
      <c r="AG18" s="53" t="s">
        <v>106</v>
      </c>
      <c r="AH18" s="53" t="s">
        <v>106</v>
      </c>
      <c r="AI18" s="53" t="s">
        <v>106</v>
      </c>
      <c r="AJ18" s="53" t="s">
        <v>106</v>
      </c>
      <c r="AK18" s="53" t="s">
        <v>106</v>
      </c>
      <c r="AL18" s="53" t="s">
        <v>106</v>
      </c>
      <c r="AM18" s="53" t="s">
        <v>106</v>
      </c>
      <c r="AN18" s="53" t="s">
        <v>106</v>
      </c>
      <c r="AO18" s="53" t="s">
        <v>106</v>
      </c>
      <c r="AP18" s="53" t="s">
        <v>106</v>
      </c>
      <c r="AQ18" s="53" t="s">
        <v>106</v>
      </c>
      <c r="AR18" s="53" t="s">
        <v>106</v>
      </c>
      <c r="AS18" s="53" t="s">
        <v>106</v>
      </c>
      <c r="AT18" s="53" t="s">
        <v>106</v>
      </c>
      <c r="AU18" s="53" t="s">
        <v>106</v>
      </c>
      <c r="AV18" s="53" t="s">
        <v>106</v>
      </c>
      <c r="AW18" s="53" t="s">
        <v>106</v>
      </c>
      <c r="AX18" s="53" t="s">
        <v>106</v>
      </c>
      <c r="AY18" s="53" t="s">
        <v>106</v>
      </c>
      <c r="AZ18" s="53" t="s">
        <v>106</v>
      </c>
      <c r="BA18" s="53" t="s">
        <v>106</v>
      </c>
      <c r="BB18" s="53" t="s">
        <v>106</v>
      </c>
      <c r="BC18" s="53" t="s">
        <v>106</v>
      </c>
      <c r="BD18" s="53" t="s">
        <v>106</v>
      </c>
      <c r="BE18" s="53" t="s">
        <v>106</v>
      </c>
      <c r="BF18" s="53" t="s">
        <v>106</v>
      </c>
      <c r="BG18" s="53" t="s">
        <v>106</v>
      </c>
      <c r="BH18" s="53" t="s">
        <v>106</v>
      </c>
      <c r="BI18" s="53" t="s">
        <v>106</v>
      </c>
      <c r="BJ18" s="53" t="s">
        <v>106</v>
      </c>
      <c r="BK18" s="53" t="s">
        <v>106</v>
      </c>
      <c r="BL18" s="53" t="s">
        <v>106</v>
      </c>
      <c r="BM18" s="53" t="s">
        <v>106</v>
      </c>
      <c r="BN18" s="53" t="s">
        <v>106</v>
      </c>
    </row>
    <row r="19" spans="1:66" x14ac:dyDescent="0.3">
      <c r="A19" s="51" t="s">
        <v>117</v>
      </c>
      <c r="B19" s="52">
        <v>134.5</v>
      </c>
      <c r="C19" s="52">
        <v>134.5</v>
      </c>
      <c r="D19" s="52">
        <v>134.5</v>
      </c>
      <c r="E19" s="52">
        <v>134.5</v>
      </c>
      <c r="F19" s="52">
        <v>134.5</v>
      </c>
      <c r="G19" s="52">
        <v>134.5</v>
      </c>
      <c r="H19" s="52">
        <v>134.5</v>
      </c>
      <c r="I19" s="52">
        <v>134.5</v>
      </c>
      <c r="J19" s="52">
        <v>134.5</v>
      </c>
      <c r="K19" s="52">
        <v>134.5</v>
      </c>
      <c r="L19" s="55">
        <v>134.5</v>
      </c>
      <c r="M19" s="55">
        <v>134.6</v>
      </c>
      <c r="N19" s="55">
        <v>134.69999999999999</v>
      </c>
      <c r="O19" s="53" t="s">
        <v>106</v>
      </c>
      <c r="P19" s="53" t="s">
        <v>106</v>
      </c>
      <c r="Q19" s="53" t="s">
        <v>106</v>
      </c>
      <c r="R19" s="53" t="s">
        <v>106</v>
      </c>
      <c r="S19" s="53" t="s">
        <v>106</v>
      </c>
      <c r="T19" s="53" t="s">
        <v>106</v>
      </c>
      <c r="U19" s="53" t="s">
        <v>106</v>
      </c>
      <c r="V19" s="53" t="s">
        <v>106</v>
      </c>
      <c r="W19" s="53" t="s">
        <v>106</v>
      </c>
      <c r="X19" s="53" t="s">
        <v>106</v>
      </c>
      <c r="Y19" s="53" t="s">
        <v>106</v>
      </c>
      <c r="Z19" s="53" t="s">
        <v>106</v>
      </c>
      <c r="AA19" s="53" t="s">
        <v>106</v>
      </c>
      <c r="AB19" s="53" t="s">
        <v>106</v>
      </c>
      <c r="AC19" s="53" t="s">
        <v>106</v>
      </c>
      <c r="AD19" s="53" t="s">
        <v>106</v>
      </c>
      <c r="AE19" s="53" t="s">
        <v>106</v>
      </c>
      <c r="AF19" s="53" t="s">
        <v>106</v>
      </c>
      <c r="AG19" s="53" t="s">
        <v>106</v>
      </c>
      <c r="AH19" s="53" t="s">
        <v>106</v>
      </c>
      <c r="AI19" s="53" t="s">
        <v>106</v>
      </c>
      <c r="AJ19" s="53" t="s">
        <v>106</v>
      </c>
      <c r="AK19" s="53" t="s">
        <v>106</v>
      </c>
      <c r="AL19" s="53" t="s">
        <v>106</v>
      </c>
      <c r="AM19" s="53" t="s">
        <v>106</v>
      </c>
      <c r="AN19" s="53" t="s">
        <v>106</v>
      </c>
      <c r="AO19" s="53" t="s">
        <v>106</v>
      </c>
      <c r="AP19" s="53" t="s">
        <v>106</v>
      </c>
      <c r="AQ19" s="53" t="s">
        <v>106</v>
      </c>
      <c r="AR19" s="53" t="s">
        <v>106</v>
      </c>
      <c r="AS19" s="53" t="s">
        <v>106</v>
      </c>
      <c r="AT19" s="53" t="s">
        <v>106</v>
      </c>
      <c r="AU19" s="53" t="s">
        <v>106</v>
      </c>
      <c r="AV19" s="53" t="s">
        <v>106</v>
      </c>
      <c r="AW19" s="53" t="s">
        <v>106</v>
      </c>
      <c r="AX19" s="53" t="s">
        <v>106</v>
      </c>
      <c r="AY19" s="53" t="s">
        <v>106</v>
      </c>
      <c r="AZ19" s="53" t="s">
        <v>106</v>
      </c>
      <c r="BA19" s="53" t="s">
        <v>106</v>
      </c>
      <c r="BB19" s="53" t="s">
        <v>106</v>
      </c>
      <c r="BC19" s="53" t="s">
        <v>106</v>
      </c>
      <c r="BD19" s="53" t="s">
        <v>106</v>
      </c>
      <c r="BE19" s="53" t="s">
        <v>106</v>
      </c>
      <c r="BF19" s="53" t="s">
        <v>106</v>
      </c>
      <c r="BG19" s="53" t="s">
        <v>106</v>
      </c>
      <c r="BH19" s="53" t="s">
        <v>106</v>
      </c>
      <c r="BI19" s="53" t="s">
        <v>106</v>
      </c>
      <c r="BJ19" s="53" t="s">
        <v>106</v>
      </c>
      <c r="BK19" s="53" t="s">
        <v>106</v>
      </c>
      <c r="BL19" s="53" t="s">
        <v>106</v>
      </c>
      <c r="BM19" s="53" t="s">
        <v>106</v>
      </c>
      <c r="BN19" s="53" t="s">
        <v>106</v>
      </c>
    </row>
    <row r="20" spans="1:66" x14ac:dyDescent="0.3">
      <c r="A20" s="51" t="s">
        <v>118</v>
      </c>
      <c r="B20" s="52">
        <v>134.80000000000001</v>
      </c>
      <c r="C20" s="52">
        <v>134.80000000000001</v>
      </c>
      <c r="D20" s="52">
        <v>134.80000000000001</v>
      </c>
      <c r="E20" s="52">
        <v>134.80000000000001</v>
      </c>
      <c r="F20" s="52">
        <v>134.80000000000001</v>
      </c>
      <c r="G20" s="52">
        <v>134.80000000000001</v>
      </c>
      <c r="H20" s="52">
        <v>134.80000000000001</v>
      </c>
      <c r="I20" s="52">
        <v>134.80000000000001</v>
      </c>
      <c r="J20" s="52">
        <v>134.80000000000001</v>
      </c>
      <c r="K20" s="52">
        <v>134.80000000000001</v>
      </c>
      <c r="L20" s="52">
        <v>134.80000000000001</v>
      </c>
      <c r="M20" s="55">
        <v>135</v>
      </c>
      <c r="N20" s="55">
        <v>134.9</v>
      </c>
      <c r="O20" s="55">
        <v>134.80000000000001</v>
      </c>
      <c r="P20" s="53" t="s">
        <v>106</v>
      </c>
      <c r="Q20" s="53" t="s">
        <v>106</v>
      </c>
      <c r="R20" s="53" t="s">
        <v>106</v>
      </c>
      <c r="S20" s="53" t="s">
        <v>106</v>
      </c>
      <c r="T20" s="53" t="s">
        <v>106</v>
      </c>
      <c r="U20" s="53" t="s">
        <v>106</v>
      </c>
      <c r="V20" s="53" t="s">
        <v>106</v>
      </c>
      <c r="W20" s="53" t="s">
        <v>106</v>
      </c>
      <c r="X20" s="53" t="s">
        <v>106</v>
      </c>
      <c r="Y20" s="53" t="s">
        <v>106</v>
      </c>
      <c r="Z20" s="53" t="s">
        <v>106</v>
      </c>
      <c r="AA20" s="53" t="s">
        <v>106</v>
      </c>
      <c r="AB20" s="53" t="s">
        <v>106</v>
      </c>
      <c r="AC20" s="53" t="s">
        <v>106</v>
      </c>
      <c r="AD20" s="53" t="s">
        <v>106</v>
      </c>
      <c r="AE20" s="53" t="s">
        <v>106</v>
      </c>
      <c r="AF20" s="53" t="s">
        <v>106</v>
      </c>
      <c r="AG20" s="53" t="s">
        <v>106</v>
      </c>
      <c r="AH20" s="53" t="s">
        <v>106</v>
      </c>
      <c r="AI20" s="53" t="s">
        <v>106</v>
      </c>
      <c r="AJ20" s="53" t="s">
        <v>106</v>
      </c>
      <c r="AK20" s="53" t="s">
        <v>106</v>
      </c>
      <c r="AL20" s="53" t="s">
        <v>106</v>
      </c>
      <c r="AM20" s="53" t="s">
        <v>106</v>
      </c>
      <c r="AN20" s="53" t="s">
        <v>106</v>
      </c>
      <c r="AO20" s="53" t="s">
        <v>106</v>
      </c>
      <c r="AP20" s="53" t="s">
        <v>106</v>
      </c>
      <c r="AQ20" s="53" t="s">
        <v>106</v>
      </c>
      <c r="AR20" s="53" t="s">
        <v>106</v>
      </c>
      <c r="AS20" s="53" t="s">
        <v>106</v>
      </c>
      <c r="AT20" s="53" t="s">
        <v>106</v>
      </c>
      <c r="AU20" s="53" t="s">
        <v>106</v>
      </c>
      <c r="AV20" s="53" t="s">
        <v>106</v>
      </c>
      <c r="AW20" s="53" t="s">
        <v>106</v>
      </c>
      <c r="AX20" s="53" t="s">
        <v>106</v>
      </c>
      <c r="AY20" s="53" t="s">
        <v>106</v>
      </c>
      <c r="AZ20" s="53" t="s">
        <v>106</v>
      </c>
      <c r="BA20" s="53" t="s">
        <v>106</v>
      </c>
      <c r="BB20" s="53" t="s">
        <v>106</v>
      </c>
      <c r="BC20" s="53" t="s">
        <v>106</v>
      </c>
      <c r="BD20" s="53" t="s">
        <v>106</v>
      </c>
      <c r="BE20" s="53" t="s">
        <v>106</v>
      </c>
      <c r="BF20" s="53" t="s">
        <v>106</v>
      </c>
      <c r="BG20" s="53" t="s">
        <v>106</v>
      </c>
      <c r="BH20" s="53" t="s">
        <v>106</v>
      </c>
      <c r="BI20" s="53" t="s">
        <v>106</v>
      </c>
      <c r="BJ20" s="53" t="s">
        <v>106</v>
      </c>
      <c r="BK20" s="53" t="s">
        <v>106</v>
      </c>
      <c r="BL20" s="53" t="s">
        <v>106</v>
      </c>
      <c r="BM20" s="53" t="s">
        <v>106</v>
      </c>
      <c r="BN20" s="53" t="s">
        <v>106</v>
      </c>
    </row>
    <row r="21" spans="1:66" x14ac:dyDescent="0.3">
      <c r="A21" s="51" t="s">
        <v>119</v>
      </c>
      <c r="B21" s="52">
        <v>133.19999999999999</v>
      </c>
      <c r="C21" s="52">
        <v>133.19999999999999</v>
      </c>
      <c r="D21" s="52">
        <v>133.19999999999999</v>
      </c>
      <c r="E21" s="52">
        <v>133.19999999999999</v>
      </c>
      <c r="F21" s="52">
        <v>133.19999999999999</v>
      </c>
      <c r="G21" s="52">
        <v>133.19999999999999</v>
      </c>
      <c r="H21" s="52">
        <v>133.19999999999999</v>
      </c>
      <c r="I21" s="52">
        <v>133.19999999999999</v>
      </c>
      <c r="J21" s="52">
        <v>133.19999999999999</v>
      </c>
      <c r="K21" s="52">
        <v>133.19999999999999</v>
      </c>
      <c r="L21" s="52">
        <v>133.19999999999999</v>
      </c>
      <c r="M21" s="52">
        <v>133.19999999999999</v>
      </c>
      <c r="N21" s="55">
        <v>133.19999999999999</v>
      </c>
      <c r="O21" s="55">
        <v>133.1</v>
      </c>
      <c r="P21" s="55">
        <v>133.19999999999999</v>
      </c>
      <c r="Q21" s="53" t="s">
        <v>106</v>
      </c>
      <c r="R21" s="53" t="s">
        <v>106</v>
      </c>
      <c r="S21" s="53" t="s">
        <v>106</v>
      </c>
      <c r="T21" s="53" t="s">
        <v>106</v>
      </c>
      <c r="U21" s="53" t="s">
        <v>106</v>
      </c>
      <c r="V21" s="53" t="s">
        <v>106</v>
      </c>
      <c r="W21" s="53" t="s">
        <v>106</v>
      </c>
      <c r="X21" s="53" t="s">
        <v>106</v>
      </c>
      <c r="Y21" s="53" t="s">
        <v>106</v>
      </c>
      <c r="Z21" s="53" t="s">
        <v>106</v>
      </c>
      <c r="AA21" s="53" t="s">
        <v>106</v>
      </c>
      <c r="AB21" s="53" t="s">
        <v>106</v>
      </c>
      <c r="AC21" s="53" t="s">
        <v>106</v>
      </c>
      <c r="AD21" s="53" t="s">
        <v>106</v>
      </c>
      <c r="AE21" s="53" t="s">
        <v>106</v>
      </c>
      <c r="AF21" s="53" t="s">
        <v>106</v>
      </c>
      <c r="AG21" s="53" t="s">
        <v>106</v>
      </c>
      <c r="AH21" s="53" t="s">
        <v>106</v>
      </c>
      <c r="AI21" s="53" t="s">
        <v>106</v>
      </c>
      <c r="AJ21" s="53" t="s">
        <v>106</v>
      </c>
      <c r="AK21" s="53" t="s">
        <v>106</v>
      </c>
      <c r="AL21" s="53" t="s">
        <v>106</v>
      </c>
      <c r="AM21" s="53" t="s">
        <v>106</v>
      </c>
      <c r="AN21" s="53" t="s">
        <v>106</v>
      </c>
      <c r="AO21" s="53" t="s">
        <v>106</v>
      </c>
      <c r="AP21" s="53" t="s">
        <v>106</v>
      </c>
      <c r="AQ21" s="53" t="s">
        <v>106</v>
      </c>
      <c r="AR21" s="53" t="s">
        <v>106</v>
      </c>
      <c r="AS21" s="53" t="s">
        <v>106</v>
      </c>
      <c r="AT21" s="53" t="s">
        <v>106</v>
      </c>
      <c r="AU21" s="53" t="s">
        <v>106</v>
      </c>
      <c r="AV21" s="53" t="s">
        <v>106</v>
      </c>
      <c r="AW21" s="53" t="s">
        <v>106</v>
      </c>
      <c r="AX21" s="53" t="s">
        <v>106</v>
      </c>
      <c r="AY21" s="53" t="s">
        <v>106</v>
      </c>
      <c r="AZ21" s="53" t="s">
        <v>106</v>
      </c>
      <c r="BA21" s="53" t="s">
        <v>106</v>
      </c>
      <c r="BB21" s="53" t="s">
        <v>106</v>
      </c>
      <c r="BC21" s="53" t="s">
        <v>106</v>
      </c>
      <c r="BD21" s="53" t="s">
        <v>106</v>
      </c>
      <c r="BE21" s="53" t="s">
        <v>106</v>
      </c>
      <c r="BF21" s="53" t="s">
        <v>106</v>
      </c>
      <c r="BG21" s="53" t="s">
        <v>106</v>
      </c>
      <c r="BH21" s="53" t="s">
        <v>106</v>
      </c>
      <c r="BI21" s="53" t="s">
        <v>106</v>
      </c>
      <c r="BJ21" s="53" t="s">
        <v>106</v>
      </c>
      <c r="BK21" s="53" t="s">
        <v>106</v>
      </c>
      <c r="BL21" s="53" t="s">
        <v>106</v>
      </c>
      <c r="BM21" s="53" t="s">
        <v>106</v>
      </c>
      <c r="BN21" s="53" t="s">
        <v>106</v>
      </c>
    </row>
    <row r="22" spans="1:66" x14ac:dyDescent="0.3">
      <c r="A22" s="51" t="s">
        <v>120</v>
      </c>
      <c r="B22" s="52">
        <v>127.7</v>
      </c>
      <c r="C22" s="52">
        <v>127.7</v>
      </c>
      <c r="D22" s="52">
        <v>127.7</v>
      </c>
      <c r="E22" s="52">
        <v>127.7</v>
      </c>
      <c r="F22" s="52">
        <v>127.7</v>
      </c>
      <c r="G22" s="52">
        <v>127.7</v>
      </c>
      <c r="H22" s="52">
        <v>127.7</v>
      </c>
      <c r="I22" s="52">
        <v>127.7</v>
      </c>
      <c r="J22" s="52">
        <v>127.7</v>
      </c>
      <c r="K22" s="52">
        <v>127.7</v>
      </c>
      <c r="L22" s="52">
        <v>127.7</v>
      </c>
      <c r="M22" s="52">
        <v>127.7</v>
      </c>
      <c r="N22" s="52">
        <v>127.7</v>
      </c>
      <c r="O22" s="55">
        <v>127.6</v>
      </c>
      <c r="P22" s="55">
        <v>127.7</v>
      </c>
      <c r="Q22" s="55">
        <v>127.5</v>
      </c>
      <c r="R22" s="53" t="s">
        <v>106</v>
      </c>
      <c r="S22" s="53" t="s">
        <v>106</v>
      </c>
      <c r="T22" s="53" t="s">
        <v>106</v>
      </c>
      <c r="U22" s="53" t="s">
        <v>106</v>
      </c>
      <c r="V22" s="53" t="s">
        <v>106</v>
      </c>
      <c r="W22" s="53" t="s">
        <v>106</v>
      </c>
      <c r="X22" s="53" t="s">
        <v>106</v>
      </c>
      <c r="Y22" s="53" t="s">
        <v>106</v>
      </c>
      <c r="Z22" s="53" t="s">
        <v>106</v>
      </c>
      <c r="AA22" s="53" t="s">
        <v>106</v>
      </c>
      <c r="AB22" s="53" t="s">
        <v>106</v>
      </c>
      <c r="AC22" s="53" t="s">
        <v>106</v>
      </c>
      <c r="AD22" s="53" t="s">
        <v>106</v>
      </c>
      <c r="AE22" s="53" t="s">
        <v>106</v>
      </c>
      <c r="AF22" s="53" t="s">
        <v>106</v>
      </c>
      <c r="AG22" s="53" t="s">
        <v>106</v>
      </c>
      <c r="AH22" s="53" t="s">
        <v>106</v>
      </c>
      <c r="AI22" s="53" t="s">
        <v>106</v>
      </c>
      <c r="AJ22" s="53" t="s">
        <v>106</v>
      </c>
      <c r="AK22" s="53" t="s">
        <v>106</v>
      </c>
      <c r="AL22" s="53" t="s">
        <v>106</v>
      </c>
      <c r="AM22" s="53" t="s">
        <v>106</v>
      </c>
      <c r="AN22" s="53" t="s">
        <v>106</v>
      </c>
      <c r="AO22" s="53" t="s">
        <v>106</v>
      </c>
      <c r="AP22" s="53" t="s">
        <v>106</v>
      </c>
      <c r="AQ22" s="53" t="s">
        <v>106</v>
      </c>
      <c r="AR22" s="53" t="s">
        <v>106</v>
      </c>
      <c r="AS22" s="53" t="s">
        <v>106</v>
      </c>
      <c r="AT22" s="53" t="s">
        <v>106</v>
      </c>
      <c r="AU22" s="53" t="s">
        <v>106</v>
      </c>
      <c r="AV22" s="53" t="s">
        <v>106</v>
      </c>
      <c r="AW22" s="53" t="s">
        <v>106</v>
      </c>
      <c r="AX22" s="53" t="s">
        <v>106</v>
      </c>
      <c r="AY22" s="53" t="s">
        <v>106</v>
      </c>
      <c r="AZ22" s="53" t="s">
        <v>106</v>
      </c>
      <c r="BA22" s="53" t="s">
        <v>106</v>
      </c>
      <c r="BB22" s="53" t="s">
        <v>106</v>
      </c>
      <c r="BC22" s="53" t="s">
        <v>106</v>
      </c>
      <c r="BD22" s="53" t="s">
        <v>106</v>
      </c>
      <c r="BE22" s="53" t="s">
        <v>106</v>
      </c>
      <c r="BF22" s="53" t="s">
        <v>106</v>
      </c>
      <c r="BG22" s="53" t="s">
        <v>106</v>
      </c>
      <c r="BH22" s="53" t="s">
        <v>106</v>
      </c>
      <c r="BI22" s="53" t="s">
        <v>106</v>
      </c>
      <c r="BJ22" s="53" t="s">
        <v>106</v>
      </c>
      <c r="BK22" s="53" t="s">
        <v>106</v>
      </c>
      <c r="BL22" s="53" t="s">
        <v>106</v>
      </c>
      <c r="BM22" s="53" t="s">
        <v>106</v>
      </c>
      <c r="BN22" s="53" t="s">
        <v>106</v>
      </c>
    </row>
    <row r="23" spans="1:66" x14ac:dyDescent="0.3">
      <c r="A23" s="51" t="s">
        <v>121</v>
      </c>
      <c r="B23" s="52">
        <v>127.6</v>
      </c>
      <c r="C23" s="52">
        <v>127.6</v>
      </c>
      <c r="D23" s="52">
        <v>127.6</v>
      </c>
      <c r="E23" s="52">
        <v>127.6</v>
      </c>
      <c r="F23" s="52">
        <v>127.6</v>
      </c>
      <c r="G23" s="52">
        <v>127.6</v>
      </c>
      <c r="H23" s="52">
        <v>127.6</v>
      </c>
      <c r="I23" s="52">
        <v>127.6</v>
      </c>
      <c r="J23" s="52">
        <v>127.6</v>
      </c>
      <c r="K23" s="52">
        <v>127.6</v>
      </c>
      <c r="L23" s="52">
        <v>127.6</v>
      </c>
      <c r="M23" s="52">
        <v>127.6</v>
      </c>
      <c r="N23" s="52">
        <v>127.6</v>
      </c>
      <c r="O23" s="52">
        <v>127.6</v>
      </c>
      <c r="P23" s="55">
        <v>127.3</v>
      </c>
      <c r="Q23" s="55">
        <v>127.1</v>
      </c>
      <c r="R23" s="55">
        <v>127.1</v>
      </c>
      <c r="S23" s="53" t="s">
        <v>106</v>
      </c>
      <c r="T23" s="53" t="s">
        <v>106</v>
      </c>
      <c r="U23" s="53" t="s">
        <v>106</v>
      </c>
      <c r="V23" s="53" t="s">
        <v>106</v>
      </c>
      <c r="W23" s="53" t="s">
        <v>106</v>
      </c>
      <c r="X23" s="53" t="s">
        <v>106</v>
      </c>
      <c r="Y23" s="53" t="s">
        <v>106</v>
      </c>
      <c r="Z23" s="53" t="s">
        <v>106</v>
      </c>
      <c r="AA23" s="53" t="s">
        <v>106</v>
      </c>
      <c r="AB23" s="53" t="s">
        <v>106</v>
      </c>
      <c r="AC23" s="53" t="s">
        <v>106</v>
      </c>
      <c r="AD23" s="53" t="s">
        <v>106</v>
      </c>
      <c r="AE23" s="53" t="s">
        <v>106</v>
      </c>
      <c r="AF23" s="53" t="s">
        <v>106</v>
      </c>
      <c r="AG23" s="53" t="s">
        <v>106</v>
      </c>
      <c r="AH23" s="53" t="s">
        <v>106</v>
      </c>
      <c r="AI23" s="53" t="s">
        <v>106</v>
      </c>
      <c r="AJ23" s="53" t="s">
        <v>106</v>
      </c>
      <c r="AK23" s="53" t="s">
        <v>106</v>
      </c>
      <c r="AL23" s="53" t="s">
        <v>106</v>
      </c>
      <c r="AM23" s="53" t="s">
        <v>106</v>
      </c>
      <c r="AN23" s="53" t="s">
        <v>106</v>
      </c>
      <c r="AO23" s="53" t="s">
        <v>106</v>
      </c>
      <c r="AP23" s="53" t="s">
        <v>106</v>
      </c>
      <c r="AQ23" s="53" t="s">
        <v>106</v>
      </c>
      <c r="AR23" s="53" t="s">
        <v>106</v>
      </c>
      <c r="AS23" s="53" t="s">
        <v>106</v>
      </c>
      <c r="AT23" s="53" t="s">
        <v>106</v>
      </c>
      <c r="AU23" s="53" t="s">
        <v>106</v>
      </c>
      <c r="AV23" s="53" t="s">
        <v>106</v>
      </c>
      <c r="AW23" s="53" t="s">
        <v>106</v>
      </c>
      <c r="AX23" s="53" t="s">
        <v>106</v>
      </c>
      <c r="AY23" s="53" t="s">
        <v>106</v>
      </c>
      <c r="AZ23" s="53" t="s">
        <v>106</v>
      </c>
      <c r="BA23" s="53" t="s">
        <v>106</v>
      </c>
      <c r="BB23" s="53" t="s">
        <v>106</v>
      </c>
      <c r="BC23" s="53" t="s">
        <v>106</v>
      </c>
      <c r="BD23" s="53" t="s">
        <v>106</v>
      </c>
      <c r="BE23" s="53" t="s">
        <v>106</v>
      </c>
      <c r="BF23" s="53" t="s">
        <v>106</v>
      </c>
      <c r="BG23" s="53" t="s">
        <v>106</v>
      </c>
      <c r="BH23" s="53" t="s">
        <v>106</v>
      </c>
      <c r="BI23" s="53" t="s">
        <v>106</v>
      </c>
      <c r="BJ23" s="53" t="s">
        <v>106</v>
      </c>
      <c r="BK23" s="53" t="s">
        <v>106</v>
      </c>
      <c r="BL23" s="53" t="s">
        <v>106</v>
      </c>
      <c r="BM23" s="53" t="s">
        <v>106</v>
      </c>
      <c r="BN23" s="53" t="s">
        <v>106</v>
      </c>
    </row>
    <row r="24" spans="1:66" x14ac:dyDescent="0.3">
      <c r="A24" s="51" t="s">
        <v>122</v>
      </c>
      <c r="B24" s="52">
        <v>121.8</v>
      </c>
      <c r="C24" s="52">
        <v>121.8</v>
      </c>
      <c r="D24" s="52">
        <v>121.8</v>
      </c>
      <c r="E24" s="52">
        <v>121.8</v>
      </c>
      <c r="F24" s="52">
        <v>121.8</v>
      </c>
      <c r="G24" s="52">
        <v>121.8</v>
      </c>
      <c r="H24" s="52">
        <v>121.8</v>
      </c>
      <c r="I24" s="52">
        <v>121.8</v>
      </c>
      <c r="J24" s="52">
        <v>121.8</v>
      </c>
      <c r="K24" s="52">
        <v>121.8</v>
      </c>
      <c r="L24" s="52">
        <v>121.8</v>
      </c>
      <c r="M24" s="52">
        <v>121.8</v>
      </c>
      <c r="N24" s="52">
        <v>121.8</v>
      </c>
      <c r="O24" s="52">
        <v>121.8</v>
      </c>
      <c r="P24" s="52">
        <v>121.8</v>
      </c>
      <c r="Q24" s="55">
        <v>121.6</v>
      </c>
      <c r="R24" s="55">
        <v>121.7</v>
      </c>
      <c r="S24" s="55">
        <v>121.2</v>
      </c>
      <c r="T24" s="53" t="s">
        <v>106</v>
      </c>
      <c r="U24" s="53" t="s">
        <v>106</v>
      </c>
      <c r="V24" s="53" t="s">
        <v>106</v>
      </c>
      <c r="W24" s="53" t="s">
        <v>106</v>
      </c>
      <c r="X24" s="53" t="s">
        <v>106</v>
      </c>
      <c r="Y24" s="53" t="s">
        <v>106</v>
      </c>
      <c r="Z24" s="53" t="s">
        <v>106</v>
      </c>
      <c r="AA24" s="53" t="s">
        <v>106</v>
      </c>
      <c r="AB24" s="53" t="s">
        <v>106</v>
      </c>
      <c r="AC24" s="53" t="s">
        <v>106</v>
      </c>
      <c r="AD24" s="53" t="s">
        <v>106</v>
      </c>
      <c r="AE24" s="53" t="s">
        <v>106</v>
      </c>
      <c r="AF24" s="53" t="s">
        <v>106</v>
      </c>
      <c r="AG24" s="53" t="s">
        <v>106</v>
      </c>
      <c r="AH24" s="53" t="s">
        <v>106</v>
      </c>
      <c r="AI24" s="53" t="s">
        <v>106</v>
      </c>
      <c r="AJ24" s="53" t="s">
        <v>106</v>
      </c>
      <c r="AK24" s="53" t="s">
        <v>106</v>
      </c>
      <c r="AL24" s="53" t="s">
        <v>106</v>
      </c>
      <c r="AM24" s="53" t="s">
        <v>106</v>
      </c>
      <c r="AN24" s="53" t="s">
        <v>106</v>
      </c>
      <c r="AO24" s="53" t="s">
        <v>106</v>
      </c>
      <c r="AP24" s="53" t="s">
        <v>106</v>
      </c>
      <c r="AQ24" s="53" t="s">
        <v>106</v>
      </c>
      <c r="AR24" s="53" t="s">
        <v>106</v>
      </c>
      <c r="AS24" s="53" t="s">
        <v>106</v>
      </c>
      <c r="AT24" s="53" t="s">
        <v>106</v>
      </c>
      <c r="AU24" s="53" t="s">
        <v>106</v>
      </c>
      <c r="AV24" s="53" t="s">
        <v>106</v>
      </c>
      <c r="AW24" s="53" t="s">
        <v>106</v>
      </c>
      <c r="AX24" s="53" t="s">
        <v>106</v>
      </c>
      <c r="AY24" s="53" t="s">
        <v>106</v>
      </c>
      <c r="AZ24" s="53" t="s">
        <v>106</v>
      </c>
      <c r="BA24" s="53" t="s">
        <v>106</v>
      </c>
      <c r="BB24" s="53" t="s">
        <v>106</v>
      </c>
      <c r="BC24" s="53" t="s">
        <v>106</v>
      </c>
      <c r="BD24" s="53" t="s">
        <v>106</v>
      </c>
      <c r="BE24" s="53" t="s">
        <v>106</v>
      </c>
      <c r="BF24" s="53" t="s">
        <v>106</v>
      </c>
      <c r="BG24" s="53" t="s">
        <v>106</v>
      </c>
      <c r="BH24" s="53" t="s">
        <v>106</v>
      </c>
      <c r="BI24" s="53" t="s">
        <v>106</v>
      </c>
      <c r="BJ24" s="53" t="s">
        <v>106</v>
      </c>
      <c r="BK24" s="53" t="s">
        <v>106</v>
      </c>
      <c r="BL24" s="53" t="s">
        <v>106</v>
      </c>
      <c r="BM24" s="53" t="s">
        <v>106</v>
      </c>
      <c r="BN24" s="53" t="s">
        <v>106</v>
      </c>
    </row>
    <row r="25" spans="1:66" x14ac:dyDescent="0.3">
      <c r="A25" s="51" t="s">
        <v>123</v>
      </c>
      <c r="B25" s="52">
        <v>119.9</v>
      </c>
      <c r="C25" s="52">
        <v>119.9</v>
      </c>
      <c r="D25" s="52">
        <v>119.9</v>
      </c>
      <c r="E25" s="52">
        <v>119.9</v>
      </c>
      <c r="F25" s="52">
        <v>119.9</v>
      </c>
      <c r="G25" s="52">
        <v>119.9</v>
      </c>
      <c r="H25" s="52">
        <v>119.9</v>
      </c>
      <c r="I25" s="52">
        <v>119.9</v>
      </c>
      <c r="J25" s="52">
        <v>119.9</v>
      </c>
      <c r="K25" s="52">
        <v>119.9</v>
      </c>
      <c r="L25" s="52">
        <v>119.9</v>
      </c>
      <c r="M25" s="52">
        <v>119.9</v>
      </c>
      <c r="N25" s="52">
        <v>119.9</v>
      </c>
      <c r="O25" s="52">
        <v>119.9</v>
      </c>
      <c r="P25" s="52">
        <v>119.9</v>
      </c>
      <c r="Q25" s="52">
        <v>119.9</v>
      </c>
      <c r="R25" s="55">
        <v>120</v>
      </c>
      <c r="S25" s="55">
        <v>119.9</v>
      </c>
      <c r="T25" s="55">
        <v>119.4</v>
      </c>
      <c r="U25" s="53" t="s">
        <v>106</v>
      </c>
      <c r="V25" s="53" t="s">
        <v>106</v>
      </c>
      <c r="W25" s="53" t="s">
        <v>106</v>
      </c>
      <c r="X25" s="53" t="s">
        <v>106</v>
      </c>
      <c r="Y25" s="53" t="s">
        <v>106</v>
      </c>
      <c r="Z25" s="53" t="s">
        <v>106</v>
      </c>
      <c r="AA25" s="53" t="s">
        <v>106</v>
      </c>
      <c r="AB25" s="53" t="s">
        <v>106</v>
      </c>
      <c r="AC25" s="53" t="s">
        <v>106</v>
      </c>
      <c r="AD25" s="53" t="s">
        <v>106</v>
      </c>
      <c r="AE25" s="53" t="s">
        <v>106</v>
      </c>
      <c r="AF25" s="53" t="s">
        <v>106</v>
      </c>
      <c r="AG25" s="53" t="s">
        <v>106</v>
      </c>
      <c r="AH25" s="53" t="s">
        <v>106</v>
      </c>
      <c r="AI25" s="53" t="s">
        <v>106</v>
      </c>
      <c r="AJ25" s="53" t="s">
        <v>106</v>
      </c>
      <c r="AK25" s="53" t="s">
        <v>106</v>
      </c>
      <c r="AL25" s="53" t="s">
        <v>106</v>
      </c>
      <c r="AM25" s="53" t="s">
        <v>106</v>
      </c>
      <c r="AN25" s="53" t="s">
        <v>106</v>
      </c>
      <c r="AO25" s="53" t="s">
        <v>106</v>
      </c>
      <c r="AP25" s="53" t="s">
        <v>106</v>
      </c>
      <c r="AQ25" s="53" t="s">
        <v>106</v>
      </c>
      <c r="AR25" s="53" t="s">
        <v>106</v>
      </c>
      <c r="AS25" s="53" t="s">
        <v>106</v>
      </c>
      <c r="AT25" s="53" t="s">
        <v>106</v>
      </c>
      <c r="AU25" s="53" t="s">
        <v>106</v>
      </c>
      <c r="AV25" s="53" t="s">
        <v>106</v>
      </c>
      <c r="AW25" s="53" t="s">
        <v>106</v>
      </c>
      <c r="AX25" s="53" t="s">
        <v>106</v>
      </c>
      <c r="AY25" s="53" t="s">
        <v>106</v>
      </c>
      <c r="AZ25" s="53" t="s">
        <v>106</v>
      </c>
      <c r="BA25" s="53" t="s">
        <v>106</v>
      </c>
      <c r="BB25" s="53" t="s">
        <v>106</v>
      </c>
      <c r="BC25" s="53" t="s">
        <v>106</v>
      </c>
      <c r="BD25" s="53" t="s">
        <v>106</v>
      </c>
      <c r="BE25" s="53" t="s">
        <v>106</v>
      </c>
      <c r="BF25" s="53" t="s">
        <v>106</v>
      </c>
      <c r="BG25" s="53" t="s">
        <v>106</v>
      </c>
      <c r="BH25" s="53" t="s">
        <v>106</v>
      </c>
      <c r="BI25" s="53" t="s">
        <v>106</v>
      </c>
      <c r="BJ25" s="53" t="s">
        <v>106</v>
      </c>
      <c r="BK25" s="53" t="s">
        <v>106</v>
      </c>
      <c r="BL25" s="53" t="s">
        <v>106</v>
      </c>
      <c r="BM25" s="53" t="s">
        <v>106</v>
      </c>
      <c r="BN25" s="53" t="s">
        <v>106</v>
      </c>
    </row>
    <row r="26" spans="1:66" x14ac:dyDescent="0.3">
      <c r="A26" s="51" t="s">
        <v>124</v>
      </c>
      <c r="B26" s="52">
        <v>117.1</v>
      </c>
      <c r="C26" s="52">
        <v>117.1</v>
      </c>
      <c r="D26" s="52">
        <v>117.1</v>
      </c>
      <c r="E26" s="52">
        <v>117.1</v>
      </c>
      <c r="F26" s="52">
        <v>117.1</v>
      </c>
      <c r="G26" s="52">
        <v>117.1</v>
      </c>
      <c r="H26" s="52">
        <v>117.1</v>
      </c>
      <c r="I26" s="52">
        <v>117.1</v>
      </c>
      <c r="J26" s="52">
        <v>117.1</v>
      </c>
      <c r="K26" s="52">
        <v>117.1</v>
      </c>
      <c r="L26" s="52">
        <v>117.1</v>
      </c>
      <c r="M26" s="52">
        <v>117.1</v>
      </c>
      <c r="N26" s="52">
        <v>117.1</v>
      </c>
      <c r="O26" s="52">
        <v>117.1</v>
      </c>
      <c r="P26" s="52">
        <v>117.1</v>
      </c>
      <c r="Q26" s="52">
        <v>117.1</v>
      </c>
      <c r="R26" s="52">
        <v>117.1</v>
      </c>
      <c r="S26" s="55">
        <v>117.1</v>
      </c>
      <c r="T26" s="55">
        <v>116.9</v>
      </c>
      <c r="U26" s="55">
        <v>116.9</v>
      </c>
      <c r="V26" s="53" t="s">
        <v>106</v>
      </c>
      <c r="W26" s="53" t="s">
        <v>106</v>
      </c>
      <c r="X26" s="53" t="s">
        <v>106</v>
      </c>
      <c r="Y26" s="53" t="s">
        <v>106</v>
      </c>
      <c r="Z26" s="53" t="s">
        <v>106</v>
      </c>
      <c r="AA26" s="53" t="s">
        <v>106</v>
      </c>
      <c r="AB26" s="53" t="s">
        <v>106</v>
      </c>
      <c r="AC26" s="53" t="s">
        <v>106</v>
      </c>
      <c r="AD26" s="53" t="s">
        <v>106</v>
      </c>
      <c r="AE26" s="53" t="s">
        <v>106</v>
      </c>
      <c r="AF26" s="53" t="s">
        <v>106</v>
      </c>
      <c r="AG26" s="53" t="s">
        <v>106</v>
      </c>
      <c r="AH26" s="53" t="s">
        <v>106</v>
      </c>
      <c r="AI26" s="53" t="s">
        <v>106</v>
      </c>
      <c r="AJ26" s="53" t="s">
        <v>106</v>
      </c>
      <c r="AK26" s="53" t="s">
        <v>106</v>
      </c>
      <c r="AL26" s="53" t="s">
        <v>106</v>
      </c>
      <c r="AM26" s="53" t="s">
        <v>106</v>
      </c>
      <c r="AN26" s="53" t="s">
        <v>106</v>
      </c>
      <c r="AO26" s="53" t="s">
        <v>106</v>
      </c>
      <c r="AP26" s="53" t="s">
        <v>106</v>
      </c>
      <c r="AQ26" s="53" t="s">
        <v>106</v>
      </c>
      <c r="AR26" s="53" t="s">
        <v>106</v>
      </c>
      <c r="AS26" s="53" t="s">
        <v>106</v>
      </c>
      <c r="AT26" s="53" t="s">
        <v>106</v>
      </c>
      <c r="AU26" s="53" t="s">
        <v>106</v>
      </c>
      <c r="AV26" s="53" t="s">
        <v>106</v>
      </c>
      <c r="AW26" s="53" t="s">
        <v>106</v>
      </c>
      <c r="AX26" s="53" t="s">
        <v>106</v>
      </c>
      <c r="AY26" s="53" t="s">
        <v>106</v>
      </c>
      <c r="AZ26" s="53" t="s">
        <v>106</v>
      </c>
      <c r="BA26" s="53" t="s">
        <v>106</v>
      </c>
      <c r="BB26" s="53" t="s">
        <v>106</v>
      </c>
      <c r="BC26" s="53" t="s">
        <v>106</v>
      </c>
      <c r="BD26" s="53" t="s">
        <v>106</v>
      </c>
      <c r="BE26" s="53" t="s">
        <v>106</v>
      </c>
      <c r="BF26" s="53" t="s">
        <v>106</v>
      </c>
      <c r="BG26" s="53" t="s">
        <v>106</v>
      </c>
      <c r="BH26" s="53" t="s">
        <v>106</v>
      </c>
      <c r="BI26" s="53" t="s">
        <v>106</v>
      </c>
      <c r="BJ26" s="53" t="s">
        <v>106</v>
      </c>
      <c r="BK26" s="53" t="s">
        <v>106</v>
      </c>
      <c r="BL26" s="53" t="s">
        <v>106</v>
      </c>
      <c r="BM26" s="53" t="s">
        <v>106</v>
      </c>
      <c r="BN26" s="53" t="s">
        <v>106</v>
      </c>
    </row>
    <row r="27" spans="1:66" x14ac:dyDescent="0.3">
      <c r="A27" s="51" t="s">
        <v>125</v>
      </c>
      <c r="B27" s="52">
        <v>114</v>
      </c>
      <c r="C27" s="52">
        <v>114</v>
      </c>
      <c r="D27" s="52">
        <v>114</v>
      </c>
      <c r="E27" s="52">
        <v>114</v>
      </c>
      <c r="F27" s="52">
        <v>114</v>
      </c>
      <c r="G27" s="52">
        <v>114</v>
      </c>
      <c r="H27" s="52">
        <v>114</v>
      </c>
      <c r="I27" s="52">
        <v>114</v>
      </c>
      <c r="J27" s="52">
        <v>114</v>
      </c>
      <c r="K27" s="52">
        <v>114</v>
      </c>
      <c r="L27" s="52">
        <v>114</v>
      </c>
      <c r="M27" s="52">
        <v>114</v>
      </c>
      <c r="N27" s="52">
        <v>114</v>
      </c>
      <c r="O27" s="52">
        <v>114</v>
      </c>
      <c r="P27" s="52">
        <v>114</v>
      </c>
      <c r="Q27" s="52">
        <v>114</v>
      </c>
      <c r="R27" s="52">
        <v>114</v>
      </c>
      <c r="S27" s="52">
        <v>114</v>
      </c>
      <c r="T27" s="55">
        <v>114</v>
      </c>
      <c r="U27" s="55">
        <v>113.9</v>
      </c>
      <c r="V27" s="55">
        <v>113.7</v>
      </c>
      <c r="W27" s="53" t="s">
        <v>106</v>
      </c>
      <c r="X27" s="53" t="s">
        <v>106</v>
      </c>
      <c r="Y27" s="53" t="s">
        <v>106</v>
      </c>
      <c r="Z27" s="53" t="s">
        <v>106</v>
      </c>
      <c r="AA27" s="53" t="s">
        <v>106</v>
      </c>
      <c r="AB27" s="53" t="s">
        <v>106</v>
      </c>
      <c r="AC27" s="53" t="s">
        <v>106</v>
      </c>
      <c r="AD27" s="53" t="s">
        <v>106</v>
      </c>
      <c r="AE27" s="53" t="s">
        <v>106</v>
      </c>
      <c r="AF27" s="53" t="s">
        <v>106</v>
      </c>
      <c r="AG27" s="53" t="s">
        <v>106</v>
      </c>
      <c r="AH27" s="53" t="s">
        <v>106</v>
      </c>
      <c r="AI27" s="53" t="s">
        <v>106</v>
      </c>
      <c r="AJ27" s="53" t="s">
        <v>106</v>
      </c>
      <c r="AK27" s="53" t="s">
        <v>106</v>
      </c>
      <c r="AL27" s="53" t="s">
        <v>106</v>
      </c>
      <c r="AM27" s="53" t="s">
        <v>106</v>
      </c>
      <c r="AN27" s="53" t="s">
        <v>106</v>
      </c>
      <c r="AO27" s="53" t="s">
        <v>106</v>
      </c>
      <c r="AP27" s="53" t="s">
        <v>106</v>
      </c>
      <c r="AQ27" s="53" t="s">
        <v>106</v>
      </c>
      <c r="AR27" s="53" t="s">
        <v>106</v>
      </c>
      <c r="AS27" s="53" t="s">
        <v>106</v>
      </c>
      <c r="AT27" s="53" t="s">
        <v>106</v>
      </c>
      <c r="AU27" s="53" t="s">
        <v>106</v>
      </c>
      <c r="AV27" s="53" t="s">
        <v>106</v>
      </c>
      <c r="AW27" s="53" t="s">
        <v>106</v>
      </c>
      <c r="AX27" s="53" t="s">
        <v>106</v>
      </c>
      <c r="AY27" s="53" t="s">
        <v>106</v>
      </c>
      <c r="AZ27" s="53" t="s">
        <v>106</v>
      </c>
      <c r="BA27" s="53" t="s">
        <v>106</v>
      </c>
      <c r="BB27" s="53" t="s">
        <v>106</v>
      </c>
      <c r="BC27" s="53" t="s">
        <v>106</v>
      </c>
      <c r="BD27" s="53" t="s">
        <v>106</v>
      </c>
      <c r="BE27" s="53" t="s">
        <v>106</v>
      </c>
      <c r="BF27" s="53" t="s">
        <v>106</v>
      </c>
      <c r="BG27" s="53" t="s">
        <v>106</v>
      </c>
      <c r="BH27" s="53" t="s">
        <v>106</v>
      </c>
      <c r="BI27" s="53" t="s">
        <v>106</v>
      </c>
      <c r="BJ27" s="53" t="s">
        <v>106</v>
      </c>
      <c r="BK27" s="53" t="s">
        <v>106</v>
      </c>
      <c r="BL27" s="53" t="s">
        <v>106</v>
      </c>
      <c r="BM27" s="53" t="s">
        <v>106</v>
      </c>
      <c r="BN27" s="53" t="s">
        <v>106</v>
      </c>
    </row>
    <row r="28" spans="1:66" x14ac:dyDescent="0.3">
      <c r="A28" s="51" t="s">
        <v>126</v>
      </c>
      <c r="B28" s="52">
        <v>112.2</v>
      </c>
      <c r="C28" s="52">
        <v>112.2</v>
      </c>
      <c r="D28" s="52">
        <v>112.2</v>
      </c>
      <c r="E28" s="52">
        <v>112.2</v>
      </c>
      <c r="F28" s="52">
        <v>112.2</v>
      </c>
      <c r="G28" s="52">
        <v>112.2</v>
      </c>
      <c r="H28" s="52">
        <v>112.2</v>
      </c>
      <c r="I28" s="52">
        <v>112.2</v>
      </c>
      <c r="J28" s="52">
        <v>112.2</v>
      </c>
      <c r="K28" s="52">
        <v>112.2</v>
      </c>
      <c r="L28" s="52">
        <v>112.2</v>
      </c>
      <c r="M28" s="52">
        <v>112.2</v>
      </c>
      <c r="N28" s="52">
        <v>112.2</v>
      </c>
      <c r="O28" s="52">
        <v>112.2</v>
      </c>
      <c r="P28" s="52">
        <v>112.2</v>
      </c>
      <c r="Q28" s="52">
        <v>112.2</v>
      </c>
      <c r="R28" s="52">
        <v>112.2</v>
      </c>
      <c r="S28" s="52">
        <v>112.2</v>
      </c>
      <c r="T28" s="52">
        <v>112.2</v>
      </c>
      <c r="U28" s="55">
        <v>112.1</v>
      </c>
      <c r="V28" s="55">
        <v>111.9</v>
      </c>
      <c r="W28" s="55">
        <v>111.7</v>
      </c>
      <c r="X28" s="53" t="s">
        <v>106</v>
      </c>
      <c r="Y28" s="53" t="s">
        <v>106</v>
      </c>
      <c r="Z28" s="53" t="s">
        <v>106</v>
      </c>
      <c r="AA28" s="53" t="s">
        <v>106</v>
      </c>
      <c r="AB28" s="53" t="s">
        <v>106</v>
      </c>
      <c r="AC28" s="53" t="s">
        <v>106</v>
      </c>
      <c r="AD28" s="53" t="s">
        <v>106</v>
      </c>
      <c r="AE28" s="53" t="s">
        <v>106</v>
      </c>
      <c r="AF28" s="53" t="s">
        <v>106</v>
      </c>
      <c r="AG28" s="53" t="s">
        <v>106</v>
      </c>
      <c r="AH28" s="53" t="s">
        <v>106</v>
      </c>
      <c r="AI28" s="53" t="s">
        <v>106</v>
      </c>
      <c r="AJ28" s="53" t="s">
        <v>106</v>
      </c>
      <c r="AK28" s="53" t="s">
        <v>106</v>
      </c>
      <c r="AL28" s="53" t="s">
        <v>106</v>
      </c>
      <c r="AM28" s="53" t="s">
        <v>106</v>
      </c>
      <c r="AN28" s="53" t="s">
        <v>106</v>
      </c>
      <c r="AO28" s="53" t="s">
        <v>106</v>
      </c>
      <c r="AP28" s="53" t="s">
        <v>106</v>
      </c>
      <c r="AQ28" s="53" t="s">
        <v>106</v>
      </c>
      <c r="AR28" s="53" t="s">
        <v>106</v>
      </c>
      <c r="AS28" s="53" t="s">
        <v>106</v>
      </c>
      <c r="AT28" s="53" t="s">
        <v>106</v>
      </c>
      <c r="AU28" s="53" t="s">
        <v>106</v>
      </c>
      <c r="AV28" s="53" t="s">
        <v>106</v>
      </c>
      <c r="AW28" s="53" t="s">
        <v>106</v>
      </c>
      <c r="AX28" s="53" t="s">
        <v>106</v>
      </c>
      <c r="AY28" s="53" t="s">
        <v>106</v>
      </c>
      <c r="AZ28" s="53" t="s">
        <v>106</v>
      </c>
      <c r="BA28" s="53" t="s">
        <v>106</v>
      </c>
      <c r="BB28" s="53" t="s">
        <v>106</v>
      </c>
      <c r="BC28" s="53" t="s">
        <v>106</v>
      </c>
      <c r="BD28" s="53" t="s">
        <v>106</v>
      </c>
      <c r="BE28" s="53" t="s">
        <v>106</v>
      </c>
      <c r="BF28" s="53" t="s">
        <v>106</v>
      </c>
      <c r="BG28" s="53" t="s">
        <v>106</v>
      </c>
      <c r="BH28" s="53" t="s">
        <v>106</v>
      </c>
      <c r="BI28" s="53" t="s">
        <v>106</v>
      </c>
      <c r="BJ28" s="53" t="s">
        <v>106</v>
      </c>
      <c r="BK28" s="53" t="s">
        <v>106</v>
      </c>
      <c r="BL28" s="53" t="s">
        <v>106</v>
      </c>
      <c r="BM28" s="53" t="s">
        <v>106</v>
      </c>
      <c r="BN28" s="53" t="s">
        <v>106</v>
      </c>
    </row>
    <row r="29" spans="1:66" x14ac:dyDescent="0.3">
      <c r="A29" s="51" t="s">
        <v>127</v>
      </c>
      <c r="B29" s="52">
        <v>111</v>
      </c>
      <c r="C29" s="52">
        <v>111</v>
      </c>
      <c r="D29" s="52">
        <v>111</v>
      </c>
      <c r="E29" s="52">
        <v>111</v>
      </c>
      <c r="F29" s="52">
        <v>111</v>
      </c>
      <c r="G29" s="52">
        <v>111</v>
      </c>
      <c r="H29" s="52">
        <v>111</v>
      </c>
      <c r="I29" s="52">
        <v>111</v>
      </c>
      <c r="J29" s="52">
        <v>111</v>
      </c>
      <c r="K29" s="52">
        <v>111</v>
      </c>
      <c r="L29" s="52">
        <v>111</v>
      </c>
      <c r="M29" s="52">
        <v>111</v>
      </c>
      <c r="N29" s="52">
        <v>111</v>
      </c>
      <c r="O29" s="52">
        <v>111</v>
      </c>
      <c r="P29" s="52">
        <v>111</v>
      </c>
      <c r="Q29" s="52">
        <v>111</v>
      </c>
      <c r="R29" s="52">
        <v>111</v>
      </c>
      <c r="S29" s="52">
        <v>111</v>
      </c>
      <c r="T29" s="52">
        <v>111</v>
      </c>
      <c r="U29" s="52">
        <v>111</v>
      </c>
      <c r="V29" s="55">
        <v>110.9</v>
      </c>
      <c r="W29" s="55">
        <v>110.7</v>
      </c>
      <c r="X29" s="55">
        <v>110.4</v>
      </c>
      <c r="Y29" s="53" t="s">
        <v>106</v>
      </c>
      <c r="Z29" s="53" t="s">
        <v>106</v>
      </c>
      <c r="AA29" s="53" t="s">
        <v>106</v>
      </c>
      <c r="AB29" s="53" t="s">
        <v>106</v>
      </c>
      <c r="AC29" s="53" t="s">
        <v>106</v>
      </c>
      <c r="AD29" s="53" t="s">
        <v>106</v>
      </c>
      <c r="AE29" s="53" t="s">
        <v>106</v>
      </c>
      <c r="AF29" s="53" t="s">
        <v>106</v>
      </c>
      <c r="AG29" s="53" t="s">
        <v>106</v>
      </c>
      <c r="AH29" s="53" t="s">
        <v>106</v>
      </c>
      <c r="AI29" s="53" t="s">
        <v>106</v>
      </c>
      <c r="AJ29" s="53" t="s">
        <v>106</v>
      </c>
      <c r="AK29" s="53" t="s">
        <v>106</v>
      </c>
      <c r="AL29" s="53" t="s">
        <v>106</v>
      </c>
      <c r="AM29" s="53" t="s">
        <v>106</v>
      </c>
      <c r="AN29" s="53" t="s">
        <v>106</v>
      </c>
      <c r="AO29" s="53" t="s">
        <v>106</v>
      </c>
      <c r="AP29" s="53" t="s">
        <v>106</v>
      </c>
      <c r="AQ29" s="53" t="s">
        <v>106</v>
      </c>
      <c r="AR29" s="53" t="s">
        <v>106</v>
      </c>
      <c r="AS29" s="53" t="s">
        <v>106</v>
      </c>
      <c r="AT29" s="53" t="s">
        <v>106</v>
      </c>
      <c r="AU29" s="53" t="s">
        <v>106</v>
      </c>
      <c r="AV29" s="53" t="s">
        <v>106</v>
      </c>
      <c r="AW29" s="53" t="s">
        <v>106</v>
      </c>
      <c r="AX29" s="53" t="s">
        <v>106</v>
      </c>
      <c r="AY29" s="53" t="s">
        <v>106</v>
      </c>
      <c r="AZ29" s="53" t="s">
        <v>106</v>
      </c>
      <c r="BA29" s="53" t="s">
        <v>106</v>
      </c>
      <c r="BB29" s="53" t="s">
        <v>106</v>
      </c>
      <c r="BC29" s="53" t="s">
        <v>106</v>
      </c>
      <c r="BD29" s="53" t="s">
        <v>106</v>
      </c>
      <c r="BE29" s="53" t="s">
        <v>106</v>
      </c>
      <c r="BF29" s="53" t="s">
        <v>106</v>
      </c>
      <c r="BG29" s="53" t="s">
        <v>106</v>
      </c>
      <c r="BH29" s="53" t="s">
        <v>106</v>
      </c>
      <c r="BI29" s="53" t="s">
        <v>106</v>
      </c>
      <c r="BJ29" s="53" t="s">
        <v>106</v>
      </c>
      <c r="BK29" s="53" t="s">
        <v>106</v>
      </c>
      <c r="BL29" s="53" t="s">
        <v>106</v>
      </c>
      <c r="BM29" s="53" t="s">
        <v>106</v>
      </c>
      <c r="BN29" s="53" t="s">
        <v>106</v>
      </c>
    </row>
    <row r="30" spans="1:66" x14ac:dyDescent="0.3">
      <c r="A30" s="51" t="s">
        <v>128</v>
      </c>
      <c r="B30" s="52">
        <v>109.3</v>
      </c>
      <c r="C30" s="52">
        <v>109.3</v>
      </c>
      <c r="D30" s="52">
        <v>109.3</v>
      </c>
      <c r="E30" s="52">
        <v>109.3</v>
      </c>
      <c r="F30" s="52">
        <v>109.3</v>
      </c>
      <c r="G30" s="52">
        <v>109.3</v>
      </c>
      <c r="H30" s="52">
        <v>109.3</v>
      </c>
      <c r="I30" s="52">
        <v>109.3</v>
      </c>
      <c r="J30" s="52">
        <v>109.3</v>
      </c>
      <c r="K30" s="52">
        <v>109.3</v>
      </c>
      <c r="L30" s="52">
        <v>109.3</v>
      </c>
      <c r="M30" s="52">
        <v>109.3</v>
      </c>
      <c r="N30" s="52">
        <v>109.3</v>
      </c>
      <c r="O30" s="52">
        <v>109.3</v>
      </c>
      <c r="P30" s="52">
        <v>109.3</v>
      </c>
      <c r="Q30" s="52">
        <v>109.3</v>
      </c>
      <c r="R30" s="52">
        <v>109.3</v>
      </c>
      <c r="S30" s="52">
        <v>109.3</v>
      </c>
      <c r="T30" s="52">
        <v>109.3</v>
      </c>
      <c r="U30" s="52">
        <v>109.3</v>
      </c>
      <c r="V30" s="52">
        <v>109.3</v>
      </c>
      <c r="W30" s="55">
        <v>109.2</v>
      </c>
      <c r="X30" s="55">
        <v>109.1</v>
      </c>
      <c r="Y30" s="55">
        <v>108.9</v>
      </c>
      <c r="Z30" s="53" t="s">
        <v>106</v>
      </c>
      <c r="AA30" s="53" t="s">
        <v>106</v>
      </c>
      <c r="AB30" s="53" t="s">
        <v>106</v>
      </c>
      <c r="AC30" s="53" t="s">
        <v>106</v>
      </c>
      <c r="AD30" s="53" t="s">
        <v>106</v>
      </c>
      <c r="AE30" s="53" t="s">
        <v>106</v>
      </c>
      <c r="AF30" s="53" t="s">
        <v>106</v>
      </c>
      <c r="AG30" s="53" t="s">
        <v>106</v>
      </c>
      <c r="AH30" s="53" t="s">
        <v>106</v>
      </c>
      <c r="AI30" s="53" t="s">
        <v>106</v>
      </c>
      <c r="AJ30" s="53" t="s">
        <v>106</v>
      </c>
      <c r="AK30" s="53" t="s">
        <v>106</v>
      </c>
      <c r="AL30" s="53" t="s">
        <v>106</v>
      </c>
      <c r="AM30" s="53" t="s">
        <v>106</v>
      </c>
      <c r="AN30" s="53" t="s">
        <v>106</v>
      </c>
      <c r="AO30" s="53" t="s">
        <v>106</v>
      </c>
      <c r="AP30" s="53" t="s">
        <v>106</v>
      </c>
      <c r="AQ30" s="53" t="s">
        <v>106</v>
      </c>
      <c r="AR30" s="53" t="s">
        <v>106</v>
      </c>
      <c r="AS30" s="53" t="s">
        <v>106</v>
      </c>
      <c r="AT30" s="53" t="s">
        <v>106</v>
      </c>
      <c r="AU30" s="53" t="s">
        <v>106</v>
      </c>
      <c r="AV30" s="53" t="s">
        <v>106</v>
      </c>
      <c r="AW30" s="53" t="s">
        <v>106</v>
      </c>
      <c r="AX30" s="53" t="s">
        <v>106</v>
      </c>
      <c r="AY30" s="53" t="s">
        <v>106</v>
      </c>
      <c r="AZ30" s="53" t="s">
        <v>106</v>
      </c>
      <c r="BA30" s="53" t="s">
        <v>106</v>
      </c>
      <c r="BB30" s="53" t="s">
        <v>106</v>
      </c>
      <c r="BC30" s="53" t="s">
        <v>106</v>
      </c>
      <c r="BD30" s="53" t="s">
        <v>106</v>
      </c>
      <c r="BE30" s="53" t="s">
        <v>106</v>
      </c>
      <c r="BF30" s="53" t="s">
        <v>106</v>
      </c>
      <c r="BG30" s="53" t="s">
        <v>106</v>
      </c>
      <c r="BH30" s="53" t="s">
        <v>106</v>
      </c>
      <c r="BI30" s="53" t="s">
        <v>106</v>
      </c>
      <c r="BJ30" s="53" t="s">
        <v>106</v>
      </c>
      <c r="BK30" s="53" t="s">
        <v>106</v>
      </c>
      <c r="BL30" s="53" t="s">
        <v>106</v>
      </c>
      <c r="BM30" s="53" t="s">
        <v>106</v>
      </c>
      <c r="BN30" s="53" t="s">
        <v>106</v>
      </c>
    </row>
    <row r="31" spans="1:66" x14ac:dyDescent="0.3">
      <c r="A31" s="51" t="s">
        <v>129</v>
      </c>
      <c r="B31" s="52">
        <v>107.9</v>
      </c>
      <c r="C31" s="52">
        <v>107.9</v>
      </c>
      <c r="D31" s="52">
        <v>107.9</v>
      </c>
      <c r="E31" s="52">
        <v>107.9</v>
      </c>
      <c r="F31" s="52">
        <v>107.9</v>
      </c>
      <c r="G31" s="52">
        <v>107.9</v>
      </c>
      <c r="H31" s="52">
        <v>107.9</v>
      </c>
      <c r="I31" s="52">
        <v>107.9</v>
      </c>
      <c r="J31" s="52">
        <v>107.9</v>
      </c>
      <c r="K31" s="52">
        <v>107.9</v>
      </c>
      <c r="L31" s="52">
        <v>107.9</v>
      </c>
      <c r="M31" s="52">
        <v>107.9</v>
      </c>
      <c r="N31" s="52">
        <v>107.9</v>
      </c>
      <c r="O31" s="52">
        <v>107.9</v>
      </c>
      <c r="P31" s="52">
        <v>107.9</v>
      </c>
      <c r="Q31" s="52">
        <v>107.9</v>
      </c>
      <c r="R31" s="52">
        <v>107.9</v>
      </c>
      <c r="S31" s="52">
        <v>107.9</v>
      </c>
      <c r="T31" s="52">
        <v>107.9</v>
      </c>
      <c r="U31" s="52">
        <v>107.9</v>
      </c>
      <c r="V31" s="52">
        <v>107.9</v>
      </c>
      <c r="W31" s="52">
        <v>107.9</v>
      </c>
      <c r="X31" s="55">
        <v>107.9</v>
      </c>
      <c r="Y31" s="55">
        <v>107.8</v>
      </c>
      <c r="Z31" s="55">
        <v>107.9</v>
      </c>
      <c r="AA31" s="53" t="s">
        <v>106</v>
      </c>
      <c r="AB31" s="53" t="s">
        <v>106</v>
      </c>
      <c r="AC31" s="53" t="s">
        <v>106</v>
      </c>
      <c r="AD31" s="53" t="s">
        <v>106</v>
      </c>
      <c r="AE31" s="53" t="s">
        <v>106</v>
      </c>
      <c r="AF31" s="53" t="s">
        <v>106</v>
      </c>
      <c r="AG31" s="53" t="s">
        <v>106</v>
      </c>
      <c r="AH31" s="53" t="s">
        <v>106</v>
      </c>
      <c r="AI31" s="53" t="s">
        <v>106</v>
      </c>
      <c r="AJ31" s="53" t="s">
        <v>106</v>
      </c>
      <c r="AK31" s="53" t="s">
        <v>106</v>
      </c>
      <c r="AL31" s="53" t="s">
        <v>106</v>
      </c>
      <c r="AM31" s="53" t="s">
        <v>106</v>
      </c>
      <c r="AN31" s="53" t="s">
        <v>106</v>
      </c>
      <c r="AO31" s="53" t="s">
        <v>106</v>
      </c>
      <c r="AP31" s="53" t="s">
        <v>106</v>
      </c>
      <c r="AQ31" s="53" t="s">
        <v>106</v>
      </c>
      <c r="AR31" s="53" t="s">
        <v>106</v>
      </c>
      <c r="AS31" s="53" t="s">
        <v>106</v>
      </c>
      <c r="AT31" s="53" t="s">
        <v>106</v>
      </c>
      <c r="AU31" s="53" t="s">
        <v>106</v>
      </c>
      <c r="AV31" s="53" t="s">
        <v>106</v>
      </c>
      <c r="AW31" s="53" t="s">
        <v>106</v>
      </c>
      <c r="AX31" s="53" t="s">
        <v>106</v>
      </c>
      <c r="AY31" s="53" t="s">
        <v>106</v>
      </c>
      <c r="AZ31" s="53" t="s">
        <v>106</v>
      </c>
      <c r="BA31" s="53" t="s">
        <v>106</v>
      </c>
      <c r="BB31" s="53" t="s">
        <v>106</v>
      </c>
      <c r="BC31" s="53" t="s">
        <v>106</v>
      </c>
      <c r="BD31" s="53" t="s">
        <v>106</v>
      </c>
      <c r="BE31" s="53" t="s">
        <v>106</v>
      </c>
      <c r="BF31" s="53" t="s">
        <v>106</v>
      </c>
      <c r="BG31" s="53" t="s">
        <v>106</v>
      </c>
      <c r="BH31" s="53" t="s">
        <v>106</v>
      </c>
      <c r="BI31" s="53" t="s">
        <v>106</v>
      </c>
      <c r="BJ31" s="53" t="s">
        <v>106</v>
      </c>
      <c r="BK31" s="53" t="s">
        <v>106</v>
      </c>
      <c r="BL31" s="53" t="s">
        <v>106</v>
      </c>
      <c r="BM31" s="53" t="s">
        <v>106</v>
      </c>
      <c r="BN31" s="53" t="s">
        <v>106</v>
      </c>
    </row>
    <row r="32" spans="1:66" x14ac:dyDescent="0.3">
      <c r="A32" s="51" t="s">
        <v>130</v>
      </c>
      <c r="B32" s="52">
        <v>107.5</v>
      </c>
      <c r="C32" s="52">
        <v>107.5</v>
      </c>
      <c r="D32" s="52">
        <v>107.5</v>
      </c>
      <c r="E32" s="52">
        <v>107.5</v>
      </c>
      <c r="F32" s="52">
        <v>107.5</v>
      </c>
      <c r="G32" s="52">
        <v>107.5</v>
      </c>
      <c r="H32" s="52">
        <v>107.5</v>
      </c>
      <c r="I32" s="52">
        <v>107.5</v>
      </c>
      <c r="J32" s="52">
        <v>107.5</v>
      </c>
      <c r="K32" s="52">
        <v>107.5</v>
      </c>
      <c r="L32" s="52">
        <v>107.5</v>
      </c>
      <c r="M32" s="52">
        <v>107.5</v>
      </c>
      <c r="N32" s="52">
        <v>107.5</v>
      </c>
      <c r="O32" s="52">
        <v>107.5</v>
      </c>
      <c r="P32" s="52">
        <v>107.5</v>
      </c>
      <c r="Q32" s="52">
        <v>107.5</v>
      </c>
      <c r="R32" s="52">
        <v>107.5</v>
      </c>
      <c r="S32" s="52">
        <v>107.5</v>
      </c>
      <c r="T32" s="52">
        <v>107.5</v>
      </c>
      <c r="U32" s="52">
        <v>107.5</v>
      </c>
      <c r="V32" s="52">
        <v>107.5</v>
      </c>
      <c r="W32" s="52">
        <v>107.5</v>
      </c>
      <c r="X32" s="52">
        <v>107.5</v>
      </c>
      <c r="Y32" s="55">
        <v>107.5</v>
      </c>
      <c r="Z32" s="55">
        <v>107.4</v>
      </c>
      <c r="AA32" s="55">
        <v>107.4</v>
      </c>
      <c r="AB32" s="53" t="s">
        <v>106</v>
      </c>
      <c r="AC32" s="53" t="s">
        <v>106</v>
      </c>
      <c r="AD32" s="53" t="s">
        <v>106</v>
      </c>
      <c r="AE32" s="53" t="s">
        <v>106</v>
      </c>
      <c r="AF32" s="53" t="s">
        <v>106</v>
      </c>
      <c r="AG32" s="53" t="s">
        <v>106</v>
      </c>
      <c r="AH32" s="53" t="s">
        <v>106</v>
      </c>
      <c r="AI32" s="53" t="s">
        <v>106</v>
      </c>
      <c r="AJ32" s="53" t="s">
        <v>106</v>
      </c>
      <c r="AK32" s="53" t="s">
        <v>106</v>
      </c>
      <c r="AL32" s="53" t="s">
        <v>106</v>
      </c>
      <c r="AM32" s="53" t="s">
        <v>106</v>
      </c>
      <c r="AN32" s="53" t="s">
        <v>106</v>
      </c>
      <c r="AO32" s="53" t="s">
        <v>106</v>
      </c>
      <c r="AP32" s="53" t="s">
        <v>106</v>
      </c>
      <c r="AQ32" s="53" t="s">
        <v>106</v>
      </c>
      <c r="AR32" s="53" t="s">
        <v>106</v>
      </c>
      <c r="AS32" s="53" t="s">
        <v>106</v>
      </c>
      <c r="AT32" s="53" t="s">
        <v>106</v>
      </c>
      <c r="AU32" s="53" t="s">
        <v>106</v>
      </c>
      <c r="AV32" s="53" t="s">
        <v>106</v>
      </c>
      <c r="AW32" s="53" t="s">
        <v>106</v>
      </c>
      <c r="AX32" s="53" t="s">
        <v>106</v>
      </c>
      <c r="AY32" s="53" t="s">
        <v>106</v>
      </c>
      <c r="AZ32" s="53" t="s">
        <v>106</v>
      </c>
      <c r="BA32" s="53" t="s">
        <v>106</v>
      </c>
      <c r="BB32" s="53" t="s">
        <v>106</v>
      </c>
      <c r="BC32" s="53" t="s">
        <v>106</v>
      </c>
      <c r="BD32" s="53" t="s">
        <v>106</v>
      </c>
      <c r="BE32" s="53" t="s">
        <v>106</v>
      </c>
      <c r="BF32" s="53" t="s">
        <v>106</v>
      </c>
      <c r="BG32" s="53" t="s">
        <v>106</v>
      </c>
      <c r="BH32" s="53" t="s">
        <v>106</v>
      </c>
      <c r="BI32" s="53" t="s">
        <v>106</v>
      </c>
      <c r="BJ32" s="53" t="s">
        <v>106</v>
      </c>
      <c r="BK32" s="53" t="s">
        <v>106</v>
      </c>
      <c r="BL32" s="53" t="s">
        <v>106</v>
      </c>
      <c r="BM32" s="53" t="s">
        <v>106</v>
      </c>
      <c r="BN32" s="53" t="s">
        <v>106</v>
      </c>
    </row>
    <row r="33" spans="1:66" x14ac:dyDescent="0.3">
      <c r="A33" s="51" t="s">
        <v>131</v>
      </c>
      <c r="B33" s="52">
        <v>107.3</v>
      </c>
      <c r="C33" s="52">
        <v>107.3</v>
      </c>
      <c r="D33" s="52">
        <v>107.3</v>
      </c>
      <c r="E33" s="52">
        <v>107.3</v>
      </c>
      <c r="F33" s="52">
        <v>107.3</v>
      </c>
      <c r="G33" s="52">
        <v>107.3</v>
      </c>
      <c r="H33" s="52">
        <v>107.3</v>
      </c>
      <c r="I33" s="52">
        <v>107.3</v>
      </c>
      <c r="J33" s="52">
        <v>107.3</v>
      </c>
      <c r="K33" s="52">
        <v>107.3</v>
      </c>
      <c r="L33" s="52">
        <v>107.3</v>
      </c>
      <c r="M33" s="52">
        <v>107.3</v>
      </c>
      <c r="N33" s="52">
        <v>107.3</v>
      </c>
      <c r="O33" s="52">
        <v>107.3</v>
      </c>
      <c r="P33" s="52">
        <v>107.3</v>
      </c>
      <c r="Q33" s="52">
        <v>107.3</v>
      </c>
      <c r="R33" s="52">
        <v>107.3</v>
      </c>
      <c r="S33" s="52">
        <v>107.3</v>
      </c>
      <c r="T33" s="52">
        <v>107.3</v>
      </c>
      <c r="U33" s="52">
        <v>107.3</v>
      </c>
      <c r="V33" s="52">
        <v>107.3</v>
      </c>
      <c r="W33" s="52">
        <v>107.3</v>
      </c>
      <c r="X33" s="52">
        <v>107.3</v>
      </c>
      <c r="Y33" s="52">
        <v>107.3</v>
      </c>
      <c r="Z33" s="55">
        <v>107.2</v>
      </c>
      <c r="AA33" s="55">
        <v>107.2</v>
      </c>
      <c r="AB33" s="55">
        <v>107.1</v>
      </c>
      <c r="AC33" s="53" t="s">
        <v>106</v>
      </c>
      <c r="AD33" s="53" t="s">
        <v>106</v>
      </c>
      <c r="AE33" s="53" t="s">
        <v>106</v>
      </c>
      <c r="AF33" s="53" t="s">
        <v>106</v>
      </c>
      <c r="AG33" s="53" t="s">
        <v>106</v>
      </c>
      <c r="AH33" s="53" t="s">
        <v>106</v>
      </c>
      <c r="AI33" s="53" t="s">
        <v>106</v>
      </c>
      <c r="AJ33" s="53" t="s">
        <v>106</v>
      </c>
      <c r="AK33" s="53" t="s">
        <v>106</v>
      </c>
      <c r="AL33" s="53" t="s">
        <v>106</v>
      </c>
      <c r="AM33" s="53" t="s">
        <v>106</v>
      </c>
      <c r="AN33" s="53" t="s">
        <v>106</v>
      </c>
      <c r="AO33" s="53" t="s">
        <v>106</v>
      </c>
      <c r="AP33" s="53" t="s">
        <v>106</v>
      </c>
      <c r="AQ33" s="53" t="s">
        <v>106</v>
      </c>
      <c r="AR33" s="53" t="s">
        <v>106</v>
      </c>
      <c r="AS33" s="53" t="s">
        <v>106</v>
      </c>
      <c r="AT33" s="53" t="s">
        <v>106</v>
      </c>
      <c r="AU33" s="53" t="s">
        <v>106</v>
      </c>
      <c r="AV33" s="53" t="s">
        <v>106</v>
      </c>
      <c r="AW33" s="53" t="s">
        <v>106</v>
      </c>
      <c r="AX33" s="53" t="s">
        <v>106</v>
      </c>
      <c r="AY33" s="53" t="s">
        <v>106</v>
      </c>
      <c r="AZ33" s="53" t="s">
        <v>106</v>
      </c>
      <c r="BA33" s="53" t="s">
        <v>106</v>
      </c>
      <c r="BB33" s="53" t="s">
        <v>106</v>
      </c>
      <c r="BC33" s="53" t="s">
        <v>106</v>
      </c>
      <c r="BD33" s="53" t="s">
        <v>106</v>
      </c>
      <c r="BE33" s="53" t="s">
        <v>106</v>
      </c>
      <c r="BF33" s="53" t="s">
        <v>106</v>
      </c>
      <c r="BG33" s="53" t="s">
        <v>106</v>
      </c>
      <c r="BH33" s="53" t="s">
        <v>106</v>
      </c>
      <c r="BI33" s="53" t="s">
        <v>106</v>
      </c>
      <c r="BJ33" s="53" t="s">
        <v>106</v>
      </c>
      <c r="BK33" s="53" t="s">
        <v>106</v>
      </c>
      <c r="BL33" s="53" t="s">
        <v>106</v>
      </c>
      <c r="BM33" s="53" t="s">
        <v>106</v>
      </c>
      <c r="BN33" s="53" t="s">
        <v>106</v>
      </c>
    </row>
    <row r="34" spans="1:66" x14ac:dyDescent="0.3">
      <c r="A34" s="51" t="s">
        <v>132</v>
      </c>
      <c r="B34" s="52">
        <v>106.2</v>
      </c>
      <c r="C34" s="52">
        <v>106.2</v>
      </c>
      <c r="D34" s="52">
        <v>106.2</v>
      </c>
      <c r="E34" s="52">
        <v>106.2</v>
      </c>
      <c r="F34" s="52">
        <v>106.2</v>
      </c>
      <c r="G34" s="52">
        <v>106.2</v>
      </c>
      <c r="H34" s="52">
        <v>106.2</v>
      </c>
      <c r="I34" s="52">
        <v>106.2</v>
      </c>
      <c r="J34" s="52">
        <v>106.2</v>
      </c>
      <c r="K34" s="52">
        <v>106.2</v>
      </c>
      <c r="L34" s="52">
        <v>106.2</v>
      </c>
      <c r="M34" s="52">
        <v>106.2</v>
      </c>
      <c r="N34" s="52">
        <v>106.2</v>
      </c>
      <c r="O34" s="52">
        <v>106.2</v>
      </c>
      <c r="P34" s="52">
        <v>106.2</v>
      </c>
      <c r="Q34" s="52">
        <v>106.2</v>
      </c>
      <c r="R34" s="52">
        <v>106.2</v>
      </c>
      <c r="S34" s="52">
        <v>106.2</v>
      </c>
      <c r="T34" s="52">
        <v>106.2</v>
      </c>
      <c r="U34" s="52">
        <v>106.2</v>
      </c>
      <c r="V34" s="52">
        <v>106.2</v>
      </c>
      <c r="W34" s="52">
        <v>106.2</v>
      </c>
      <c r="X34" s="52">
        <v>106.2</v>
      </c>
      <c r="Y34" s="52">
        <v>106.2</v>
      </c>
      <c r="Z34" s="52">
        <v>106.2</v>
      </c>
      <c r="AA34" s="55">
        <v>106.2</v>
      </c>
      <c r="AB34" s="55">
        <v>106.1</v>
      </c>
      <c r="AC34" s="55">
        <v>106</v>
      </c>
      <c r="AD34" s="53" t="s">
        <v>106</v>
      </c>
      <c r="AE34" s="53" t="s">
        <v>106</v>
      </c>
      <c r="AF34" s="53" t="s">
        <v>106</v>
      </c>
      <c r="AG34" s="53" t="s">
        <v>106</v>
      </c>
      <c r="AH34" s="53" t="s">
        <v>106</v>
      </c>
      <c r="AI34" s="53" t="s">
        <v>106</v>
      </c>
      <c r="AJ34" s="53" t="s">
        <v>106</v>
      </c>
      <c r="AK34" s="53" t="s">
        <v>106</v>
      </c>
      <c r="AL34" s="53" t="s">
        <v>106</v>
      </c>
      <c r="AM34" s="53" t="s">
        <v>106</v>
      </c>
      <c r="AN34" s="53" t="s">
        <v>106</v>
      </c>
      <c r="AO34" s="53" t="s">
        <v>106</v>
      </c>
      <c r="AP34" s="53" t="s">
        <v>106</v>
      </c>
      <c r="AQ34" s="53" t="s">
        <v>106</v>
      </c>
      <c r="AR34" s="53" t="s">
        <v>106</v>
      </c>
      <c r="AS34" s="53" t="s">
        <v>106</v>
      </c>
      <c r="AT34" s="53" t="s">
        <v>106</v>
      </c>
      <c r="AU34" s="53" t="s">
        <v>106</v>
      </c>
      <c r="AV34" s="53" t="s">
        <v>106</v>
      </c>
      <c r="AW34" s="53" t="s">
        <v>106</v>
      </c>
      <c r="AX34" s="53" t="s">
        <v>106</v>
      </c>
      <c r="AY34" s="53" t="s">
        <v>106</v>
      </c>
      <c r="AZ34" s="53" t="s">
        <v>106</v>
      </c>
      <c r="BA34" s="53" t="s">
        <v>106</v>
      </c>
      <c r="BB34" s="53" t="s">
        <v>106</v>
      </c>
      <c r="BC34" s="53" t="s">
        <v>106</v>
      </c>
      <c r="BD34" s="53" t="s">
        <v>106</v>
      </c>
      <c r="BE34" s="53" t="s">
        <v>106</v>
      </c>
      <c r="BF34" s="53" t="s">
        <v>106</v>
      </c>
      <c r="BG34" s="53" t="s">
        <v>106</v>
      </c>
      <c r="BH34" s="53" t="s">
        <v>106</v>
      </c>
      <c r="BI34" s="53" t="s">
        <v>106</v>
      </c>
      <c r="BJ34" s="53" t="s">
        <v>106</v>
      </c>
      <c r="BK34" s="53" t="s">
        <v>106</v>
      </c>
      <c r="BL34" s="53" t="s">
        <v>106</v>
      </c>
      <c r="BM34" s="53" t="s">
        <v>106</v>
      </c>
      <c r="BN34" s="53" t="s">
        <v>106</v>
      </c>
    </row>
    <row r="35" spans="1:66" x14ac:dyDescent="0.3">
      <c r="A35" s="51" t="s">
        <v>133</v>
      </c>
      <c r="B35" s="52">
        <v>105.2</v>
      </c>
      <c r="C35" s="52">
        <v>105.2</v>
      </c>
      <c r="D35" s="52">
        <v>105.2</v>
      </c>
      <c r="E35" s="52">
        <v>105.2</v>
      </c>
      <c r="F35" s="52">
        <v>105.2</v>
      </c>
      <c r="G35" s="52">
        <v>105.2</v>
      </c>
      <c r="H35" s="52">
        <v>105.2</v>
      </c>
      <c r="I35" s="52">
        <v>105.2</v>
      </c>
      <c r="J35" s="52">
        <v>105.2</v>
      </c>
      <c r="K35" s="52">
        <v>105.2</v>
      </c>
      <c r="L35" s="52">
        <v>105.2</v>
      </c>
      <c r="M35" s="52">
        <v>105.2</v>
      </c>
      <c r="N35" s="52">
        <v>105.2</v>
      </c>
      <c r="O35" s="52">
        <v>105.2</v>
      </c>
      <c r="P35" s="52">
        <v>105.2</v>
      </c>
      <c r="Q35" s="52">
        <v>105.2</v>
      </c>
      <c r="R35" s="52">
        <v>105.2</v>
      </c>
      <c r="S35" s="52">
        <v>105.2</v>
      </c>
      <c r="T35" s="52">
        <v>105.2</v>
      </c>
      <c r="U35" s="52">
        <v>105.2</v>
      </c>
      <c r="V35" s="52">
        <v>105.2</v>
      </c>
      <c r="W35" s="52">
        <v>105.2</v>
      </c>
      <c r="X35" s="52">
        <v>105.2</v>
      </c>
      <c r="Y35" s="52">
        <v>105.2</v>
      </c>
      <c r="Z35" s="52">
        <v>105.2</v>
      </c>
      <c r="AA35" s="52">
        <v>105.2</v>
      </c>
      <c r="AB35" s="55">
        <v>105.2</v>
      </c>
      <c r="AC35" s="55">
        <v>105.2</v>
      </c>
      <c r="AD35" s="55">
        <v>105.1</v>
      </c>
      <c r="AE35" s="53" t="s">
        <v>106</v>
      </c>
      <c r="AF35" s="53" t="s">
        <v>106</v>
      </c>
      <c r="AG35" s="53" t="s">
        <v>106</v>
      </c>
      <c r="AH35" s="53" t="s">
        <v>106</v>
      </c>
      <c r="AI35" s="53" t="s">
        <v>106</v>
      </c>
      <c r="AJ35" s="53" t="s">
        <v>106</v>
      </c>
      <c r="AK35" s="53" t="s">
        <v>106</v>
      </c>
      <c r="AL35" s="53" t="s">
        <v>106</v>
      </c>
      <c r="AM35" s="53" t="s">
        <v>106</v>
      </c>
      <c r="AN35" s="53" t="s">
        <v>106</v>
      </c>
      <c r="AO35" s="53" t="s">
        <v>106</v>
      </c>
      <c r="AP35" s="53" t="s">
        <v>106</v>
      </c>
      <c r="AQ35" s="53" t="s">
        <v>106</v>
      </c>
      <c r="AR35" s="53" t="s">
        <v>106</v>
      </c>
      <c r="AS35" s="53" t="s">
        <v>106</v>
      </c>
      <c r="AT35" s="53" t="s">
        <v>106</v>
      </c>
      <c r="AU35" s="53" t="s">
        <v>106</v>
      </c>
      <c r="AV35" s="53" t="s">
        <v>106</v>
      </c>
      <c r="AW35" s="53" t="s">
        <v>106</v>
      </c>
      <c r="AX35" s="53" t="s">
        <v>106</v>
      </c>
      <c r="AY35" s="53" t="s">
        <v>106</v>
      </c>
      <c r="AZ35" s="53" t="s">
        <v>106</v>
      </c>
      <c r="BA35" s="53" t="s">
        <v>106</v>
      </c>
      <c r="BB35" s="53" t="s">
        <v>106</v>
      </c>
      <c r="BC35" s="53" t="s">
        <v>106</v>
      </c>
      <c r="BD35" s="53" t="s">
        <v>106</v>
      </c>
      <c r="BE35" s="53" t="s">
        <v>106</v>
      </c>
      <c r="BF35" s="53" t="s">
        <v>106</v>
      </c>
      <c r="BG35" s="53" t="s">
        <v>106</v>
      </c>
      <c r="BH35" s="53" t="s">
        <v>106</v>
      </c>
      <c r="BI35" s="53" t="s">
        <v>106</v>
      </c>
      <c r="BJ35" s="53" t="s">
        <v>106</v>
      </c>
      <c r="BK35" s="53" t="s">
        <v>106</v>
      </c>
      <c r="BL35" s="53" t="s">
        <v>106</v>
      </c>
      <c r="BM35" s="53" t="s">
        <v>106</v>
      </c>
      <c r="BN35" s="53" t="s">
        <v>106</v>
      </c>
    </row>
    <row r="36" spans="1:66" x14ac:dyDescent="0.3">
      <c r="A36" s="51" t="s">
        <v>134</v>
      </c>
      <c r="B36" s="52">
        <v>103.9</v>
      </c>
      <c r="C36" s="52">
        <v>103.9</v>
      </c>
      <c r="D36" s="52">
        <v>103.9</v>
      </c>
      <c r="E36" s="52">
        <v>103.9</v>
      </c>
      <c r="F36" s="52">
        <v>103.9</v>
      </c>
      <c r="G36" s="52">
        <v>103.9</v>
      </c>
      <c r="H36" s="52">
        <v>103.9</v>
      </c>
      <c r="I36" s="52">
        <v>103.9</v>
      </c>
      <c r="J36" s="52">
        <v>103.9</v>
      </c>
      <c r="K36" s="52">
        <v>103.9</v>
      </c>
      <c r="L36" s="52">
        <v>103.9</v>
      </c>
      <c r="M36" s="52">
        <v>103.9</v>
      </c>
      <c r="N36" s="52">
        <v>103.9</v>
      </c>
      <c r="O36" s="52">
        <v>103.9</v>
      </c>
      <c r="P36" s="52">
        <v>103.9</v>
      </c>
      <c r="Q36" s="52">
        <v>103.9</v>
      </c>
      <c r="R36" s="52">
        <v>103.9</v>
      </c>
      <c r="S36" s="52">
        <v>103.9</v>
      </c>
      <c r="T36" s="52">
        <v>103.9</v>
      </c>
      <c r="U36" s="52">
        <v>103.9</v>
      </c>
      <c r="V36" s="52">
        <v>103.9</v>
      </c>
      <c r="W36" s="52">
        <v>103.9</v>
      </c>
      <c r="X36" s="52">
        <v>103.9</v>
      </c>
      <c r="Y36" s="52">
        <v>103.9</v>
      </c>
      <c r="Z36" s="52">
        <v>103.9</v>
      </c>
      <c r="AA36" s="52">
        <v>103.9</v>
      </c>
      <c r="AB36" s="52">
        <v>103.9</v>
      </c>
      <c r="AC36" s="55">
        <v>103.9</v>
      </c>
      <c r="AD36" s="55">
        <v>103.8</v>
      </c>
      <c r="AE36" s="55">
        <v>103.8</v>
      </c>
      <c r="AF36" s="53" t="s">
        <v>106</v>
      </c>
      <c r="AG36" s="53" t="s">
        <v>106</v>
      </c>
      <c r="AH36" s="53" t="s">
        <v>106</v>
      </c>
      <c r="AI36" s="53" t="s">
        <v>106</v>
      </c>
      <c r="AJ36" s="53" t="s">
        <v>106</v>
      </c>
      <c r="AK36" s="53" t="s">
        <v>106</v>
      </c>
      <c r="AL36" s="53" t="s">
        <v>106</v>
      </c>
      <c r="AM36" s="53" t="s">
        <v>106</v>
      </c>
      <c r="AN36" s="53" t="s">
        <v>106</v>
      </c>
      <c r="AO36" s="53" t="s">
        <v>106</v>
      </c>
      <c r="AP36" s="53" t="s">
        <v>106</v>
      </c>
      <c r="AQ36" s="53" t="s">
        <v>106</v>
      </c>
      <c r="AR36" s="53" t="s">
        <v>106</v>
      </c>
      <c r="AS36" s="53" t="s">
        <v>106</v>
      </c>
      <c r="AT36" s="53" t="s">
        <v>106</v>
      </c>
      <c r="AU36" s="53" t="s">
        <v>106</v>
      </c>
      <c r="AV36" s="53" t="s">
        <v>106</v>
      </c>
      <c r="AW36" s="53" t="s">
        <v>106</v>
      </c>
      <c r="AX36" s="53" t="s">
        <v>106</v>
      </c>
      <c r="AY36" s="53" t="s">
        <v>106</v>
      </c>
      <c r="AZ36" s="53" t="s">
        <v>106</v>
      </c>
      <c r="BA36" s="53" t="s">
        <v>106</v>
      </c>
      <c r="BB36" s="53" t="s">
        <v>106</v>
      </c>
      <c r="BC36" s="53" t="s">
        <v>106</v>
      </c>
      <c r="BD36" s="53" t="s">
        <v>106</v>
      </c>
      <c r="BE36" s="53" t="s">
        <v>106</v>
      </c>
      <c r="BF36" s="53" t="s">
        <v>106</v>
      </c>
      <c r="BG36" s="53" t="s">
        <v>106</v>
      </c>
      <c r="BH36" s="53" t="s">
        <v>106</v>
      </c>
      <c r="BI36" s="53" t="s">
        <v>106</v>
      </c>
      <c r="BJ36" s="53" t="s">
        <v>106</v>
      </c>
      <c r="BK36" s="53" t="s">
        <v>106</v>
      </c>
      <c r="BL36" s="53" t="s">
        <v>106</v>
      </c>
      <c r="BM36" s="53" t="s">
        <v>106</v>
      </c>
      <c r="BN36" s="53" t="s">
        <v>106</v>
      </c>
    </row>
    <row r="37" spans="1:66" x14ac:dyDescent="0.3">
      <c r="A37" s="51" t="s">
        <v>135</v>
      </c>
      <c r="B37" s="52">
        <v>102.7</v>
      </c>
      <c r="C37" s="52">
        <v>102.7</v>
      </c>
      <c r="D37" s="52">
        <v>102.7</v>
      </c>
      <c r="E37" s="52">
        <v>102.7</v>
      </c>
      <c r="F37" s="52">
        <v>102.7</v>
      </c>
      <c r="G37" s="52">
        <v>102.7</v>
      </c>
      <c r="H37" s="52">
        <v>102.7</v>
      </c>
      <c r="I37" s="52">
        <v>102.7</v>
      </c>
      <c r="J37" s="52">
        <v>102.7</v>
      </c>
      <c r="K37" s="52">
        <v>102.7</v>
      </c>
      <c r="L37" s="52">
        <v>102.7</v>
      </c>
      <c r="M37" s="52">
        <v>102.7</v>
      </c>
      <c r="N37" s="52">
        <v>102.7</v>
      </c>
      <c r="O37" s="52">
        <v>102.7</v>
      </c>
      <c r="P37" s="52">
        <v>102.7</v>
      </c>
      <c r="Q37" s="52">
        <v>102.7</v>
      </c>
      <c r="R37" s="52">
        <v>102.7</v>
      </c>
      <c r="S37" s="52">
        <v>102.7</v>
      </c>
      <c r="T37" s="52">
        <v>102.7</v>
      </c>
      <c r="U37" s="52">
        <v>102.7</v>
      </c>
      <c r="V37" s="52">
        <v>102.7</v>
      </c>
      <c r="W37" s="52">
        <v>102.7</v>
      </c>
      <c r="X37" s="52">
        <v>102.7</v>
      </c>
      <c r="Y37" s="52">
        <v>102.7</v>
      </c>
      <c r="Z37" s="52">
        <v>102.7</v>
      </c>
      <c r="AA37" s="52">
        <v>102.7</v>
      </c>
      <c r="AB37" s="52">
        <v>102.7</v>
      </c>
      <c r="AC37" s="52">
        <v>102.7</v>
      </c>
      <c r="AD37" s="55">
        <v>102.7</v>
      </c>
      <c r="AE37" s="55">
        <v>102.7</v>
      </c>
      <c r="AF37" s="55">
        <v>102.7</v>
      </c>
      <c r="AG37" s="53" t="s">
        <v>106</v>
      </c>
      <c r="AH37" s="53" t="s">
        <v>106</v>
      </c>
      <c r="AI37" s="53" t="s">
        <v>106</v>
      </c>
      <c r="AJ37" s="53" t="s">
        <v>106</v>
      </c>
      <c r="AK37" s="53" t="s">
        <v>106</v>
      </c>
      <c r="AL37" s="53" t="s">
        <v>106</v>
      </c>
      <c r="AM37" s="53" t="s">
        <v>106</v>
      </c>
      <c r="AN37" s="53" t="s">
        <v>106</v>
      </c>
      <c r="AO37" s="53" t="s">
        <v>106</v>
      </c>
      <c r="AP37" s="53" t="s">
        <v>106</v>
      </c>
      <c r="AQ37" s="53" t="s">
        <v>106</v>
      </c>
      <c r="AR37" s="53" t="s">
        <v>106</v>
      </c>
      <c r="AS37" s="53" t="s">
        <v>106</v>
      </c>
      <c r="AT37" s="53" t="s">
        <v>106</v>
      </c>
      <c r="AU37" s="53" t="s">
        <v>106</v>
      </c>
      <c r="AV37" s="53" t="s">
        <v>106</v>
      </c>
      <c r="AW37" s="53" t="s">
        <v>106</v>
      </c>
      <c r="AX37" s="53" t="s">
        <v>106</v>
      </c>
      <c r="AY37" s="53" t="s">
        <v>106</v>
      </c>
      <c r="AZ37" s="53" t="s">
        <v>106</v>
      </c>
      <c r="BA37" s="53" t="s">
        <v>106</v>
      </c>
      <c r="BB37" s="53" t="s">
        <v>106</v>
      </c>
      <c r="BC37" s="53" t="s">
        <v>106</v>
      </c>
      <c r="BD37" s="53" t="s">
        <v>106</v>
      </c>
      <c r="BE37" s="53" t="s">
        <v>106</v>
      </c>
      <c r="BF37" s="53" t="s">
        <v>106</v>
      </c>
      <c r="BG37" s="53" t="s">
        <v>106</v>
      </c>
      <c r="BH37" s="53" t="s">
        <v>106</v>
      </c>
      <c r="BI37" s="53" t="s">
        <v>106</v>
      </c>
      <c r="BJ37" s="53" t="s">
        <v>106</v>
      </c>
      <c r="BK37" s="53" t="s">
        <v>106</v>
      </c>
      <c r="BL37" s="53" t="s">
        <v>106</v>
      </c>
      <c r="BM37" s="53" t="s">
        <v>106</v>
      </c>
      <c r="BN37" s="53" t="s">
        <v>106</v>
      </c>
    </row>
    <row r="38" spans="1:66" x14ac:dyDescent="0.3">
      <c r="A38" s="51" t="s">
        <v>136</v>
      </c>
      <c r="B38" s="52">
        <v>102.2</v>
      </c>
      <c r="C38" s="52">
        <v>102.2</v>
      </c>
      <c r="D38" s="52">
        <v>102.2</v>
      </c>
      <c r="E38" s="52">
        <v>102.2</v>
      </c>
      <c r="F38" s="52">
        <v>102.2</v>
      </c>
      <c r="G38" s="52">
        <v>102.2</v>
      </c>
      <c r="H38" s="52">
        <v>102.2</v>
      </c>
      <c r="I38" s="52">
        <v>102.2</v>
      </c>
      <c r="J38" s="52">
        <v>102.2</v>
      </c>
      <c r="K38" s="52">
        <v>102.2</v>
      </c>
      <c r="L38" s="52">
        <v>102.2</v>
      </c>
      <c r="M38" s="52">
        <v>102.2</v>
      </c>
      <c r="N38" s="52">
        <v>102.2</v>
      </c>
      <c r="O38" s="52">
        <v>102.2</v>
      </c>
      <c r="P38" s="52">
        <v>102.2</v>
      </c>
      <c r="Q38" s="52">
        <v>102.2</v>
      </c>
      <c r="R38" s="52">
        <v>102.2</v>
      </c>
      <c r="S38" s="52">
        <v>102.2</v>
      </c>
      <c r="T38" s="52">
        <v>102.2</v>
      </c>
      <c r="U38" s="52">
        <v>102.2</v>
      </c>
      <c r="V38" s="52">
        <v>102.2</v>
      </c>
      <c r="W38" s="52">
        <v>102.2</v>
      </c>
      <c r="X38" s="52">
        <v>102.2</v>
      </c>
      <c r="Y38" s="52">
        <v>102.2</v>
      </c>
      <c r="Z38" s="52">
        <v>102.2</v>
      </c>
      <c r="AA38" s="52">
        <v>102.2</v>
      </c>
      <c r="AB38" s="52">
        <v>102.2</v>
      </c>
      <c r="AC38" s="52">
        <v>102.2</v>
      </c>
      <c r="AD38" s="52">
        <v>102.2</v>
      </c>
      <c r="AE38" s="55">
        <v>102.2</v>
      </c>
      <c r="AF38" s="55">
        <v>102.2</v>
      </c>
      <c r="AG38" s="55">
        <v>102.3</v>
      </c>
      <c r="AH38" s="53" t="s">
        <v>106</v>
      </c>
      <c r="AI38" s="53" t="s">
        <v>106</v>
      </c>
      <c r="AJ38" s="53" t="s">
        <v>106</v>
      </c>
      <c r="AK38" s="53" t="s">
        <v>106</v>
      </c>
      <c r="AL38" s="53" t="s">
        <v>106</v>
      </c>
      <c r="AM38" s="53" t="s">
        <v>106</v>
      </c>
      <c r="AN38" s="53" t="s">
        <v>106</v>
      </c>
      <c r="AO38" s="53" t="s">
        <v>106</v>
      </c>
      <c r="AP38" s="53" t="s">
        <v>106</v>
      </c>
      <c r="AQ38" s="53" t="s">
        <v>106</v>
      </c>
      <c r="AR38" s="53" t="s">
        <v>106</v>
      </c>
      <c r="AS38" s="53" t="s">
        <v>106</v>
      </c>
      <c r="AT38" s="53" t="s">
        <v>106</v>
      </c>
      <c r="AU38" s="53" t="s">
        <v>106</v>
      </c>
      <c r="AV38" s="53" t="s">
        <v>106</v>
      </c>
      <c r="AW38" s="53" t="s">
        <v>106</v>
      </c>
      <c r="AX38" s="53" t="s">
        <v>106</v>
      </c>
      <c r="AY38" s="53" t="s">
        <v>106</v>
      </c>
      <c r="AZ38" s="53" t="s">
        <v>106</v>
      </c>
      <c r="BA38" s="53" t="s">
        <v>106</v>
      </c>
      <c r="BB38" s="53" t="s">
        <v>106</v>
      </c>
      <c r="BC38" s="53" t="s">
        <v>106</v>
      </c>
      <c r="BD38" s="53" t="s">
        <v>106</v>
      </c>
      <c r="BE38" s="53" t="s">
        <v>106</v>
      </c>
      <c r="BF38" s="53" t="s">
        <v>106</v>
      </c>
      <c r="BG38" s="53" t="s">
        <v>106</v>
      </c>
      <c r="BH38" s="53" t="s">
        <v>106</v>
      </c>
      <c r="BI38" s="53" t="s">
        <v>106</v>
      </c>
      <c r="BJ38" s="53" t="s">
        <v>106</v>
      </c>
      <c r="BK38" s="53" t="s">
        <v>106</v>
      </c>
      <c r="BL38" s="53" t="s">
        <v>106</v>
      </c>
      <c r="BM38" s="53" t="s">
        <v>106</v>
      </c>
      <c r="BN38" s="53" t="s">
        <v>106</v>
      </c>
    </row>
    <row r="39" spans="1:66" x14ac:dyDescent="0.3">
      <c r="A39" s="51" t="s">
        <v>137</v>
      </c>
      <c r="B39" s="52">
        <v>102.3</v>
      </c>
      <c r="C39" s="52">
        <v>102.3</v>
      </c>
      <c r="D39" s="52">
        <v>102.3</v>
      </c>
      <c r="E39" s="52">
        <v>102.3</v>
      </c>
      <c r="F39" s="52">
        <v>102.3</v>
      </c>
      <c r="G39" s="52">
        <v>102.3</v>
      </c>
      <c r="H39" s="52">
        <v>102.3</v>
      </c>
      <c r="I39" s="52">
        <v>102.3</v>
      </c>
      <c r="J39" s="52">
        <v>102.3</v>
      </c>
      <c r="K39" s="52">
        <v>102.3</v>
      </c>
      <c r="L39" s="52">
        <v>102.3</v>
      </c>
      <c r="M39" s="52">
        <v>102.3</v>
      </c>
      <c r="N39" s="52">
        <v>102.3</v>
      </c>
      <c r="O39" s="52">
        <v>102.3</v>
      </c>
      <c r="P39" s="52">
        <v>102.3</v>
      </c>
      <c r="Q39" s="52">
        <v>102.3</v>
      </c>
      <c r="R39" s="52">
        <v>102.3</v>
      </c>
      <c r="S39" s="52">
        <v>102.3</v>
      </c>
      <c r="T39" s="52">
        <v>102.3</v>
      </c>
      <c r="U39" s="52">
        <v>102.3</v>
      </c>
      <c r="V39" s="52">
        <v>102.3</v>
      </c>
      <c r="W39" s="52">
        <v>102.3</v>
      </c>
      <c r="X39" s="52">
        <v>102.3</v>
      </c>
      <c r="Y39" s="52">
        <v>102.3</v>
      </c>
      <c r="Z39" s="52">
        <v>102.3</v>
      </c>
      <c r="AA39" s="52">
        <v>102.3</v>
      </c>
      <c r="AB39" s="52">
        <v>102.3</v>
      </c>
      <c r="AC39" s="52">
        <v>102.3</v>
      </c>
      <c r="AD39" s="52">
        <v>102.3</v>
      </c>
      <c r="AE39" s="52">
        <v>102.3</v>
      </c>
      <c r="AF39" s="55">
        <v>102.3</v>
      </c>
      <c r="AG39" s="55">
        <v>102.3</v>
      </c>
      <c r="AH39" s="55">
        <v>102.2</v>
      </c>
      <c r="AI39" s="53" t="s">
        <v>106</v>
      </c>
      <c r="AJ39" s="53" t="s">
        <v>106</v>
      </c>
      <c r="AK39" s="53" t="s">
        <v>106</v>
      </c>
      <c r="AL39" s="53" t="s">
        <v>106</v>
      </c>
      <c r="AM39" s="53" t="s">
        <v>106</v>
      </c>
      <c r="AN39" s="53" t="s">
        <v>106</v>
      </c>
      <c r="AO39" s="53" t="s">
        <v>106</v>
      </c>
      <c r="AP39" s="53" t="s">
        <v>106</v>
      </c>
      <c r="AQ39" s="53" t="s">
        <v>106</v>
      </c>
      <c r="AR39" s="53" t="s">
        <v>106</v>
      </c>
      <c r="AS39" s="53" t="s">
        <v>106</v>
      </c>
      <c r="AT39" s="53" t="s">
        <v>106</v>
      </c>
      <c r="AU39" s="53" t="s">
        <v>106</v>
      </c>
      <c r="AV39" s="53" t="s">
        <v>106</v>
      </c>
      <c r="AW39" s="53" t="s">
        <v>106</v>
      </c>
      <c r="AX39" s="53" t="s">
        <v>106</v>
      </c>
      <c r="AY39" s="53" t="s">
        <v>106</v>
      </c>
      <c r="AZ39" s="53" t="s">
        <v>106</v>
      </c>
      <c r="BA39" s="53" t="s">
        <v>106</v>
      </c>
      <c r="BB39" s="53" t="s">
        <v>106</v>
      </c>
      <c r="BC39" s="53" t="s">
        <v>106</v>
      </c>
      <c r="BD39" s="53" t="s">
        <v>106</v>
      </c>
      <c r="BE39" s="53" t="s">
        <v>106</v>
      </c>
      <c r="BF39" s="53" t="s">
        <v>106</v>
      </c>
      <c r="BG39" s="53" t="s">
        <v>106</v>
      </c>
      <c r="BH39" s="53" t="s">
        <v>106</v>
      </c>
      <c r="BI39" s="53" t="s">
        <v>106</v>
      </c>
      <c r="BJ39" s="53" t="s">
        <v>106</v>
      </c>
      <c r="BK39" s="53" t="s">
        <v>106</v>
      </c>
      <c r="BL39" s="53" t="s">
        <v>106</v>
      </c>
      <c r="BM39" s="53" t="s">
        <v>106</v>
      </c>
      <c r="BN39" s="53" t="s">
        <v>106</v>
      </c>
    </row>
    <row r="40" spans="1:66" x14ac:dyDescent="0.3">
      <c r="A40" s="51" t="s">
        <v>138</v>
      </c>
      <c r="B40" s="52">
        <v>101.9</v>
      </c>
      <c r="C40" s="52">
        <v>101.9</v>
      </c>
      <c r="D40" s="52">
        <v>101.9</v>
      </c>
      <c r="E40" s="52">
        <v>101.9</v>
      </c>
      <c r="F40" s="52">
        <v>101.9</v>
      </c>
      <c r="G40" s="52">
        <v>101.9</v>
      </c>
      <c r="H40" s="52">
        <v>101.9</v>
      </c>
      <c r="I40" s="52">
        <v>101.9</v>
      </c>
      <c r="J40" s="52">
        <v>101.9</v>
      </c>
      <c r="K40" s="52">
        <v>101.9</v>
      </c>
      <c r="L40" s="52">
        <v>101.9</v>
      </c>
      <c r="M40" s="52">
        <v>101.9</v>
      </c>
      <c r="N40" s="52">
        <v>101.9</v>
      </c>
      <c r="O40" s="52">
        <v>101.9</v>
      </c>
      <c r="P40" s="52">
        <v>101.9</v>
      </c>
      <c r="Q40" s="52">
        <v>101.9</v>
      </c>
      <c r="R40" s="52">
        <v>101.9</v>
      </c>
      <c r="S40" s="52">
        <v>101.9</v>
      </c>
      <c r="T40" s="52">
        <v>101.9</v>
      </c>
      <c r="U40" s="52">
        <v>101.9</v>
      </c>
      <c r="V40" s="52">
        <v>101.9</v>
      </c>
      <c r="W40" s="52">
        <v>101.9</v>
      </c>
      <c r="X40" s="52">
        <v>101.9</v>
      </c>
      <c r="Y40" s="52">
        <v>101.9</v>
      </c>
      <c r="Z40" s="52">
        <v>101.9</v>
      </c>
      <c r="AA40" s="52">
        <v>101.9</v>
      </c>
      <c r="AB40" s="52">
        <v>101.9</v>
      </c>
      <c r="AC40" s="52">
        <v>101.9</v>
      </c>
      <c r="AD40" s="52">
        <v>101.9</v>
      </c>
      <c r="AE40" s="52">
        <v>101.9</v>
      </c>
      <c r="AF40" s="52">
        <v>101.9</v>
      </c>
      <c r="AG40" s="55">
        <v>102</v>
      </c>
      <c r="AH40" s="55">
        <v>101.9</v>
      </c>
      <c r="AI40" s="55">
        <v>101.8</v>
      </c>
      <c r="AJ40" s="53" t="s">
        <v>106</v>
      </c>
      <c r="AK40" s="53" t="s">
        <v>106</v>
      </c>
      <c r="AL40" s="53" t="s">
        <v>106</v>
      </c>
      <c r="AM40" s="53" t="s">
        <v>106</v>
      </c>
      <c r="AN40" s="53" t="s">
        <v>106</v>
      </c>
      <c r="AO40" s="53" t="s">
        <v>106</v>
      </c>
      <c r="AP40" s="53" t="s">
        <v>106</v>
      </c>
      <c r="AQ40" s="53" t="s">
        <v>106</v>
      </c>
      <c r="AR40" s="53" t="s">
        <v>106</v>
      </c>
      <c r="AS40" s="53" t="s">
        <v>106</v>
      </c>
      <c r="AT40" s="53" t="s">
        <v>106</v>
      </c>
      <c r="AU40" s="53" t="s">
        <v>106</v>
      </c>
      <c r="AV40" s="53" t="s">
        <v>106</v>
      </c>
      <c r="AW40" s="53" t="s">
        <v>106</v>
      </c>
      <c r="AX40" s="53" t="s">
        <v>106</v>
      </c>
      <c r="AY40" s="53" t="s">
        <v>106</v>
      </c>
      <c r="AZ40" s="53" t="s">
        <v>106</v>
      </c>
      <c r="BA40" s="53" t="s">
        <v>106</v>
      </c>
      <c r="BB40" s="53" t="s">
        <v>106</v>
      </c>
      <c r="BC40" s="53" t="s">
        <v>106</v>
      </c>
      <c r="BD40" s="53" t="s">
        <v>106</v>
      </c>
      <c r="BE40" s="53" t="s">
        <v>106</v>
      </c>
      <c r="BF40" s="53" t="s">
        <v>106</v>
      </c>
      <c r="BG40" s="53" t="s">
        <v>106</v>
      </c>
      <c r="BH40" s="53" t="s">
        <v>106</v>
      </c>
      <c r="BI40" s="53" t="s">
        <v>106</v>
      </c>
      <c r="BJ40" s="53" t="s">
        <v>106</v>
      </c>
      <c r="BK40" s="53" t="s">
        <v>106</v>
      </c>
      <c r="BL40" s="53" t="s">
        <v>106</v>
      </c>
      <c r="BM40" s="53" t="s">
        <v>106</v>
      </c>
      <c r="BN40" s="53" t="s">
        <v>106</v>
      </c>
    </row>
    <row r="41" spans="1:66" x14ac:dyDescent="0.3">
      <c r="A41" s="51" t="s">
        <v>139</v>
      </c>
      <c r="B41" s="52">
        <v>101.8</v>
      </c>
      <c r="C41" s="52">
        <v>101.8</v>
      </c>
      <c r="D41" s="52">
        <v>101.8</v>
      </c>
      <c r="E41" s="52">
        <v>101.8</v>
      </c>
      <c r="F41" s="52">
        <v>101.8</v>
      </c>
      <c r="G41" s="52">
        <v>101.8</v>
      </c>
      <c r="H41" s="52">
        <v>101.8</v>
      </c>
      <c r="I41" s="52">
        <v>101.8</v>
      </c>
      <c r="J41" s="52">
        <v>101.8</v>
      </c>
      <c r="K41" s="52">
        <v>101.8</v>
      </c>
      <c r="L41" s="52">
        <v>101.8</v>
      </c>
      <c r="M41" s="52">
        <v>101.8</v>
      </c>
      <c r="N41" s="52">
        <v>101.8</v>
      </c>
      <c r="O41" s="52">
        <v>101.8</v>
      </c>
      <c r="P41" s="52">
        <v>101.8</v>
      </c>
      <c r="Q41" s="52">
        <v>101.8</v>
      </c>
      <c r="R41" s="52">
        <v>101.8</v>
      </c>
      <c r="S41" s="52">
        <v>101.8</v>
      </c>
      <c r="T41" s="52">
        <v>101.8</v>
      </c>
      <c r="U41" s="52">
        <v>101.8</v>
      </c>
      <c r="V41" s="52">
        <v>101.8</v>
      </c>
      <c r="W41" s="52">
        <v>101.8</v>
      </c>
      <c r="X41" s="52">
        <v>101.8</v>
      </c>
      <c r="Y41" s="52">
        <v>101.8</v>
      </c>
      <c r="Z41" s="52">
        <v>101.8</v>
      </c>
      <c r="AA41" s="52">
        <v>101.8</v>
      </c>
      <c r="AB41" s="52">
        <v>101.8</v>
      </c>
      <c r="AC41" s="52">
        <v>101.8</v>
      </c>
      <c r="AD41" s="52">
        <v>101.8</v>
      </c>
      <c r="AE41" s="52">
        <v>101.8</v>
      </c>
      <c r="AF41" s="52">
        <v>101.8</v>
      </c>
      <c r="AG41" s="52">
        <v>101.8</v>
      </c>
      <c r="AH41" s="55">
        <v>101.7</v>
      </c>
      <c r="AI41" s="55">
        <v>101.7</v>
      </c>
      <c r="AJ41" s="55">
        <v>101.7</v>
      </c>
      <c r="AK41" s="53" t="s">
        <v>106</v>
      </c>
      <c r="AL41" s="53" t="s">
        <v>106</v>
      </c>
      <c r="AM41" s="53" t="s">
        <v>106</v>
      </c>
      <c r="AN41" s="53" t="s">
        <v>106</v>
      </c>
      <c r="AO41" s="53" t="s">
        <v>106</v>
      </c>
      <c r="AP41" s="53" t="s">
        <v>106</v>
      </c>
      <c r="AQ41" s="53" t="s">
        <v>106</v>
      </c>
      <c r="AR41" s="53" t="s">
        <v>106</v>
      </c>
      <c r="AS41" s="53" t="s">
        <v>106</v>
      </c>
      <c r="AT41" s="53" t="s">
        <v>106</v>
      </c>
      <c r="AU41" s="53" t="s">
        <v>106</v>
      </c>
      <c r="AV41" s="53" t="s">
        <v>106</v>
      </c>
      <c r="AW41" s="53" t="s">
        <v>106</v>
      </c>
      <c r="AX41" s="53" t="s">
        <v>106</v>
      </c>
      <c r="AY41" s="53" t="s">
        <v>106</v>
      </c>
      <c r="AZ41" s="53" t="s">
        <v>106</v>
      </c>
      <c r="BA41" s="53" t="s">
        <v>106</v>
      </c>
      <c r="BB41" s="53" t="s">
        <v>106</v>
      </c>
      <c r="BC41" s="53" t="s">
        <v>106</v>
      </c>
      <c r="BD41" s="53" t="s">
        <v>106</v>
      </c>
      <c r="BE41" s="53" t="s">
        <v>106</v>
      </c>
      <c r="BF41" s="53" t="s">
        <v>106</v>
      </c>
      <c r="BG41" s="53" t="s">
        <v>106</v>
      </c>
      <c r="BH41" s="53" t="s">
        <v>106</v>
      </c>
      <c r="BI41" s="53" t="s">
        <v>106</v>
      </c>
      <c r="BJ41" s="53" t="s">
        <v>106</v>
      </c>
      <c r="BK41" s="53" t="s">
        <v>106</v>
      </c>
      <c r="BL41" s="53" t="s">
        <v>106</v>
      </c>
      <c r="BM41" s="53" t="s">
        <v>106</v>
      </c>
      <c r="BN41" s="53" t="s">
        <v>106</v>
      </c>
    </row>
    <row r="42" spans="1:66" x14ac:dyDescent="0.3">
      <c r="A42" s="51" t="s">
        <v>140</v>
      </c>
      <c r="B42" s="52">
        <v>101.2</v>
      </c>
      <c r="C42" s="52">
        <v>101.2</v>
      </c>
      <c r="D42" s="52">
        <v>101.2</v>
      </c>
      <c r="E42" s="52">
        <v>101.2</v>
      </c>
      <c r="F42" s="52">
        <v>101.2</v>
      </c>
      <c r="G42" s="52">
        <v>101.2</v>
      </c>
      <c r="H42" s="52">
        <v>101.2</v>
      </c>
      <c r="I42" s="52">
        <v>101.2</v>
      </c>
      <c r="J42" s="52">
        <v>101.2</v>
      </c>
      <c r="K42" s="52">
        <v>101.2</v>
      </c>
      <c r="L42" s="52">
        <v>101.2</v>
      </c>
      <c r="M42" s="52">
        <v>101.2</v>
      </c>
      <c r="N42" s="52">
        <v>101.2</v>
      </c>
      <c r="O42" s="52">
        <v>101.2</v>
      </c>
      <c r="P42" s="52">
        <v>101.2</v>
      </c>
      <c r="Q42" s="52">
        <v>101.2</v>
      </c>
      <c r="R42" s="52">
        <v>101.2</v>
      </c>
      <c r="S42" s="52">
        <v>101.2</v>
      </c>
      <c r="T42" s="52">
        <v>101.2</v>
      </c>
      <c r="U42" s="52">
        <v>101.2</v>
      </c>
      <c r="V42" s="52">
        <v>101.2</v>
      </c>
      <c r="W42" s="52">
        <v>101.2</v>
      </c>
      <c r="X42" s="52">
        <v>101.2</v>
      </c>
      <c r="Y42" s="52">
        <v>101.2</v>
      </c>
      <c r="Z42" s="52">
        <v>101.2</v>
      </c>
      <c r="AA42" s="52">
        <v>101.2</v>
      </c>
      <c r="AB42" s="52">
        <v>101.2</v>
      </c>
      <c r="AC42" s="52">
        <v>101.2</v>
      </c>
      <c r="AD42" s="52">
        <v>101.2</v>
      </c>
      <c r="AE42" s="52">
        <v>101.2</v>
      </c>
      <c r="AF42" s="52">
        <v>101.2</v>
      </c>
      <c r="AG42" s="52">
        <v>101.2</v>
      </c>
      <c r="AH42" s="52">
        <v>101.2</v>
      </c>
      <c r="AI42" s="55">
        <v>101.2</v>
      </c>
      <c r="AJ42" s="55">
        <v>101.2</v>
      </c>
      <c r="AK42" s="55">
        <v>101.1</v>
      </c>
      <c r="AL42" s="53" t="s">
        <v>106</v>
      </c>
      <c r="AM42" s="53" t="s">
        <v>106</v>
      </c>
      <c r="AN42" s="53" t="s">
        <v>106</v>
      </c>
      <c r="AO42" s="53" t="s">
        <v>106</v>
      </c>
      <c r="AP42" s="53" t="s">
        <v>106</v>
      </c>
      <c r="AQ42" s="53" t="s">
        <v>106</v>
      </c>
      <c r="AR42" s="53" t="s">
        <v>106</v>
      </c>
      <c r="AS42" s="53" t="s">
        <v>106</v>
      </c>
      <c r="AT42" s="53" t="s">
        <v>106</v>
      </c>
      <c r="AU42" s="53" t="s">
        <v>106</v>
      </c>
      <c r="AV42" s="53" t="s">
        <v>106</v>
      </c>
      <c r="AW42" s="53" t="s">
        <v>106</v>
      </c>
      <c r="AX42" s="53" t="s">
        <v>106</v>
      </c>
      <c r="AY42" s="53" t="s">
        <v>106</v>
      </c>
      <c r="AZ42" s="53" t="s">
        <v>106</v>
      </c>
      <c r="BA42" s="53" t="s">
        <v>106</v>
      </c>
      <c r="BB42" s="53" t="s">
        <v>106</v>
      </c>
      <c r="BC42" s="53" t="s">
        <v>106</v>
      </c>
      <c r="BD42" s="53" t="s">
        <v>106</v>
      </c>
      <c r="BE42" s="53" t="s">
        <v>106</v>
      </c>
      <c r="BF42" s="53" t="s">
        <v>106</v>
      </c>
      <c r="BG42" s="53" t="s">
        <v>106</v>
      </c>
      <c r="BH42" s="53" t="s">
        <v>106</v>
      </c>
      <c r="BI42" s="53" t="s">
        <v>106</v>
      </c>
      <c r="BJ42" s="53" t="s">
        <v>106</v>
      </c>
      <c r="BK42" s="53" t="s">
        <v>106</v>
      </c>
      <c r="BL42" s="53" t="s">
        <v>106</v>
      </c>
      <c r="BM42" s="53" t="s">
        <v>106</v>
      </c>
      <c r="BN42" s="53" t="s">
        <v>106</v>
      </c>
    </row>
    <row r="43" spans="1:66" x14ac:dyDescent="0.3">
      <c r="A43" s="51" t="s">
        <v>141</v>
      </c>
      <c r="B43" s="52">
        <v>100.5</v>
      </c>
      <c r="C43" s="52">
        <v>100.5</v>
      </c>
      <c r="D43" s="52">
        <v>100.5</v>
      </c>
      <c r="E43" s="52">
        <v>100.5</v>
      </c>
      <c r="F43" s="52">
        <v>100.5</v>
      </c>
      <c r="G43" s="52">
        <v>100.5</v>
      </c>
      <c r="H43" s="52">
        <v>100.5</v>
      </c>
      <c r="I43" s="52">
        <v>100.5</v>
      </c>
      <c r="J43" s="52">
        <v>100.5</v>
      </c>
      <c r="K43" s="52">
        <v>100.5</v>
      </c>
      <c r="L43" s="52">
        <v>100.5</v>
      </c>
      <c r="M43" s="52">
        <v>100.5</v>
      </c>
      <c r="N43" s="52">
        <v>100.5</v>
      </c>
      <c r="O43" s="52">
        <v>100.5</v>
      </c>
      <c r="P43" s="52">
        <v>100.5</v>
      </c>
      <c r="Q43" s="52">
        <v>100.5</v>
      </c>
      <c r="R43" s="52">
        <v>100.5</v>
      </c>
      <c r="S43" s="52">
        <v>100.5</v>
      </c>
      <c r="T43" s="52">
        <v>100.5</v>
      </c>
      <c r="U43" s="52">
        <v>100.5</v>
      </c>
      <c r="V43" s="52">
        <v>100.5</v>
      </c>
      <c r="W43" s="52">
        <v>100.5</v>
      </c>
      <c r="X43" s="52">
        <v>100.5</v>
      </c>
      <c r="Y43" s="52">
        <v>100.5</v>
      </c>
      <c r="Z43" s="52">
        <v>100.5</v>
      </c>
      <c r="AA43" s="52">
        <v>100.5</v>
      </c>
      <c r="AB43" s="52">
        <v>100.5</v>
      </c>
      <c r="AC43" s="52">
        <v>100.5</v>
      </c>
      <c r="AD43" s="52">
        <v>100.5</v>
      </c>
      <c r="AE43" s="52">
        <v>100.5</v>
      </c>
      <c r="AF43" s="52">
        <v>100.5</v>
      </c>
      <c r="AG43" s="52">
        <v>100.5</v>
      </c>
      <c r="AH43" s="52">
        <v>100.5</v>
      </c>
      <c r="AI43" s="52">
        <v>100.5</v>
      </c>
      <c r="AJ43" s="55">
        <v>100.5</v>
      </c>
      <c r="AK43" s="55">
        <v>100.4</v>
      </c>
      <c r="AL43" s="55">
        <v>100.4</v>
      </c>
      <c r="AM43" s="53" t="s">
        <v>106</v>
      </c>
      <c r="AN43" s="53" t="s">
        <v>106</v>
      </c>
      <c r="AO43" s="53" t="s">
        <v>106</v>
      </c>
      <c r="AP43" s="53" t="s">
        <v>106</v>
      </c>
      <c r="AQ43" s="53" t="s">
        <v>106</v>
      </c>
      <c r="AR43" s="53" t="s">
        <v>106</v>
      </c>
      <c r="AS43" s="53" t="s">
        <v>106</v>
      </c>
      <c r="AT43" s="53" t="s">
        <v>106</v>
      </c>
      <c r="AU43" s="53" t="s">
        <v>106</v>
      </c>
      <c r="AV43" s="53" t="s">
        <v>106</v>
      </c>
      <c r="AW43" s="53" t="s">
        <v>106</v>
      </c>
      <c r="AX43" s="53" t="s">
        <v>106</v>
      </c>
      <c r="AY43" s="53" t="s">
        <v>106</v>
      </c>
      <c r="AZ43" s="53" t="s">
        <v>106</v>
      </c>
      <c r="BA43" s="53" t="s">
        <v>106</v>
      </c>
      <c r="BB43" s="53" t="s">
        <v>106</v>
      </c>
      <c r="BC43" s="53" t="s">
        <v>106</v>
      </c>
      <c r="BD43" s="53" t="s">
        <v>106</v>
      </c>
      <c r="BE43" s="53" t="s">
        <v>106</v>
      </c>
      <c r="BF43" s="53" t="s">
        <v>106</v>
      </c>
      <c r="BG43" s="53" t="s">
        <v>106</v>
      </c>
      <c r="BH43" s="53" t="s">
        <v>106</v>
      </c>
      <c r="BI43" s="53" t="s">
        <v>106</v>
      </c>
      <c r="BJ43" s="53" t="s">
        <v>106</v>
      </c>
      <c r="BK43" s="53" t="s">
        <v>106</v>
      </c>
      <c r="BL43" s="53" t="s">
        <v>106</v>
      </c>
      <c r="BM43" s="53" t="s">
        <v>106</v>
      </c>
      <c r="BN43" s="53" t="s">
        <v>106</v>
      </c>
    </row>
    <row r="44" spans="1:66" x14ac:dyDescent="0.3">
      <c r="A44" s="51" t="s">
        <v>142</v>
      </c>
      <c r="B44" s="52">
        <v>100.8</v>
      </c>
      <c r="C44" s="52">
        <v>100.8</v>
      </c>
      <c r="D44" s="52">
        <v>100.8</v>
      </c>
      <c r="E44" s="52">
        <v>100.8</v>
      </c>
      <c r="F44" s="52">
        <v>100.8</v>
      </c>
      <c r="G44" s="52">
        <v>100.8</v>
      </c>
      <c r="H44" s="52">
        <v>100.8</v>
      </c>
      <c r="I44" s="52">
        <v>100.8</v>
      </c>
      <c r="J44" s="52">
        <v>100.8</v>
      </c>
      <c r="K44" s="52">
        <v>100.8</v>
      </c>
      <c r="L44" s="52">
        <v>100.8</v>
      </c>
      <c r="M44" s="52">
        <v>100.8</v>
      </c>
      <c r="N44" s="52">
        <v>100.8</v>
      </c>
      <c r="O44" s="52">
        <v>100.8</v>
      </c>
      <c r="P44" s="52">
        <v>100.8</v>
      </c>
      <c r="Q44" s="52">
        <v>100.8</v>
      </c>
      <c r="R44" s="52">
        <v>100.8</v>
      </c>
      <c r="S44" s="52">
        <v>100.8</v>
      </c>
      <c r="T44" s="52">
        <v>100.8</v>
      </c>
      <c r="U44" s="52">
        <v>100.8</v>
      </c>
      <c r="V44" s="52">
        <v>100.8</v>
      </c>
      <c r="W44" s="52">
        <v>100.8</v>
      </c>
      <c r="X44" s="52">
        <v>100.8</v>
      </c>
      <c r="Y44" s="52">
        <v>100.8</v>
      </c>
      <c r="Z44" s="52">
        <v>100.8</v>
      </c>
      <c r="AA44" s="52">
        <v>100.8</v>
      </c>
      <c r="AB44" s="52">
        <v>100.8</v>
      </c>
      <c r="AC44" s="52">
        <v>100.8</v>
      </c>
      <c r="AD44" s="52">
        <v>100.8</v>
      </c>
      <c r="AE44" s="52">
        <v>100.8</v>
      </c>
      <c r="AF44" s="52">
        <v>100.8</v>
      </c>
      <c r="AG44" s="52">
        <v>100.8</v>
      </c>
      <c r="AH44" s="52">
        <v>100.8</v>
      </c>
      <c r="AI44" s="52">
        <v>100.8</v>
      </c>
      <c r="AJ44" s="52">
        <v>100.8</v>
      </c>
      <c r="AK44" s="55">
        <v>100.7</v>
      </c>
      <c r="AL44" s="55">
        <v>100.7</v>
      </c>
      <c r="AM44" s="55">
        <v>100.4</v>
      </c>
      <c r="AN44" s="53" t="s">
        <v>106</v>
      </c>
      <c r="AO44" s="53" t="s">
        <v>106</v>
      </c>
      <c r="AP44" s="53" t="s">
        <v>106</v>
      </c>
      <c r="AQ44" s="53" t="s">
        <v>106</v>
      </c>
      <c r="AR44" s="53" t="s">
        <v>106</v>
      </c>
      <c r="AS44" s="53" t="s">
        <v>106</v>
      </c>
      <c r="AT44" s="53" t="s">
        <v>106</v>
      </c>
      <c r="AU44" s="53" t="s">
        <v>106</v>
      </c>
      <c r="AV44" s="53" t="s">
        <v>106</v>
      </c>
      <c r="AW44" s="53" t="s">
        <v>106</v>
      </c>
      <c r="AX44" s="53" t="s">
        <v>106</v>
      </c>
      <c r="AY44" s="53" t="s">
        <v>106</v>
      </c>
      <c r="AZ44" s="53" t="s">
        <v>106</v>
      </c>
      <c r="BA44" s="53" t="s">
        <v>106</v>
      </c>
      <c r="BB44" s="53" t="s">
        <v>106</v>
      </c>
      <c r="BC44" s="53" t="s">
        <v>106</v>
      </c>
      <c r="BD44" s="53" t="s">
        <v>106</v>
      </c>
      <c r="BE44" s="53" t="s">
        <v>106</v>
      </c>
      <c r="BF44" s="53" t="s">
        <v>106</v>
      </c>
      <c r="BG44" s="53" t="s">
        <v>106</v>
      </c>
      <c r="BH44" s="53" t="s">
        <v>106</v>
      </c>
      <c r="BI44" s="53" t="s">
        <v>106</v>
      </c>
      <c r="BJ44" s="53" t="s">
        <v>106</v>
      </c>
      <c r="BK44" s="53" t="s">
        <v>106</v>
      </c>
      <c r="BL44" s="53" t="s">
        <v>106</v>
      </c>
      <c r="BM44" s="53" t="s">
        <v>106</v>
      </c>
      <c r="BN44" s="53" t="s">
        <v>106</v>
      </c>
    </row>
    <row r="45" spans="1:66" x14ac:dyDescent="0.3">
      <c r="A45" s="51" t="s">
        <v>143</v>
      </c>
      <c r="B45" s="52">
        <v>102.7</v>
      </c>
      <c r="C45" s="52">
        <v>102.7</v>
      </c>
      <c r="D45" s="52">
        <v>102.7</v>
      </c>
      <c r="E45" s="52">
        <v>102.7</v>
      </c>
      <c r="F45" s="52">
        <v>102.7</v>
      </c>
      <c r="G45" s="52">
        <v>102.7</v>
      </c>
      <c r="H45" s="52">
        <v>102.7</v>
      </c>
      <c r="I45" s="52">
        <v>102.7</v>
      </c>
      <c r="J45" s="52">
        <v>102.7</v>
      </c>
      <c r="K45" s="52">
        <v>102.7</v>
      </c>
      <c r="L45" s="52">
        <v>102.7</v>
      </c>
      <c r="M45" s="52">
        <v>102.7</v>
      </c>
      <c r="N45" s="52">
        <v>102.7</v>
      </c>
      <c r="O45" s="52">
        <v>102.7</v>
      </c>
      <c r="P45" s="52">
        <v>102.7</v>
      </c>
      <c r="Q45" s="52">
        <v>102.7</v>
      </c>
      <c r="R45" s="52">
        <v>102.7</v>
      </c>
      <c r="S45" s="52">
        <v>102.7</v>
      </c>
      <c r="T45" s="52">
        <v>102.7</v>
      </c>
      <c r="U45" s="52">
        <v>102.7</v>
      </c>
      <c r="V45" s="52">
        <v>102.7</v>
      </c>
      <c r="W45" s="52">
        <v>102.7</v>
      </c>
      <c r="X45" s="52">
        <v>102.7</v>
      </c>
      <c r="Y45" s="52">
        <v>102.7</v>
      </c>
      <c r="Z45" s="52">
        <v>102.7</v>
      </c>
      <c r="AA45" s="52">
        <v>102.7</v>
      </c>
      <c r="AB45" s="52">
        <v>102.7</v>
      </c>
      <c r="AC45" s="52">
        <v>102.7</v>
      </c>
      <c r="AD45" s="52">
        <v>102.7</v>
      </c>
      <c r="AE45" s="52">
        <v>102.7</v>
      </c>
      <c r="AF45" s="52">
        <v>102.7</v>
      </c>
      <c r="AG45" s="52">
        <v>102.7</v>
      </c>
      <c r="AH45" s="52">
        <v>102.7</v>
      </c>
      <c r="AI45" s="52">
        <v>102.7</v>
      </c>
      <c r="AJ45" s="52">
        <v>102.7</v>
      </c>
      <c r="AK45" s="52">
        <v>102.7</v>
      </c>
      <c r="AL45" s="55">
        <v>102.7</v>
      </c>
      <c r="AM45" s="55">
        <v>102.5</v>
      </c>
      <c r="AN45" s="55">
        <v>102.4</v>
      </c>
      <c r="AO45" s="53" t="s">
        <v>106</v>
      </c>
      <c r="AP45" s="53" t="s">
        <v>106</v>
      </c>
      <c r="AQ45" s="53" t="s">
        <v>106</v>
      </c>
      <c r="AR45" s="53" t="s">
        <v>106</v>
      </c>
      <c r="AS45" s="53" t="s">
        <v>106</v>
      </c>
      <c r="AT45" s="53" t="s">
        <v>106</v>
      </c>
      <c r="AU45" s="53" t="s">
        <v>106</v>
      </c>
      <c r="AV45" s="53" t="s">
        <v>106</v>
      </c>
      <c r="AW45" s="53" t="s">
        <v>106</v>
      </c>
      <c r="AX45" s="53" t="s">
        <v>106</v>
      </c>
      <c r="AY45" s="53" t="s">
        <v>106</v>
      </c>
      <c r="AZ45" s="53" t="s">
        <v>106</v>
      </c>
      <c r="BA45" s="53" t="s">
        <v>106</v>
      </c>
      <c r="BB45" s="53" t="s">
        <v>106</v>
      </c>
      <c r="BC45" s="53" t="s">
        <v>106</v>
      </c>
      <c r="BD45" s="53" t="s">
        <v>106</v>
      </c>
      <c r="BE45" s="53" t="s">
        <v>106</v>
      </c>
      <c r="BF45" s="53" t="s">
        <v>106</v>
      </c>
      <c r="BG45" s="53" t="s">
        <v>106</v>
      </c>
      <c r="BH45" s="53" t="s">
        <v>106</v>
      </c>
      <c r="BI45" s="53" t="s">
        <v>106</v>
      </c>
      <c r="BJ45" s="53" t="s">
        <v>106</v>
      </c>
      <c r="BK45" s="53" t="s">
        <v>106</v>
      </c>
      <c r="BL45" s="53" t="s">
        <v>106</v>
      </c>
      <c r="BM45" s="53" t="s">
        <v>106</v>
      </c>
      <c r="BN45" s="53" t="s">
        <v>106</v>
      </c>
    </row>
    <row r="46" spans="1:66" x14ac:dyDescent="0.3">
      <c r="A46" s="51" t="s">
        <v>144</v>
      </c>
      <c r="B46" s="52">
        <v>104.1</v>
      </c>
      <c r="C46" s="52">
        <v>104.1</v>
      </c>
      <c r="D46" s="52">
        <v>104.1</v>
      </c>
      <c r="E46" s="52">
        <v>104.1</v>
      </c>
      <c r="F46" s="52">
        <v>104.1</v>
      </c>
      <c r="G46" s="52">
        <v>104.1</v>
      </c>
      <c r="H46" s="52">
        <v>104.1</v>
      </c>
      <c r="I46" s="52">
        <v>104.1</v>
      </c>
      <c r="J46" s="52">
        <v>104.1</v>
      </c>
      <c r="K46" s="52">
        <v>104.1</v>
      </c>
      <c r="L46" s="52">
        <v>104.1</v>
      </c>
      <c r="M46" s="52">
        <v>104.1</v>
      </c>
      <c r="N46" s="52">
        <v>104.1</v>
      </c>
      <c r="O46" s="52">
        <v>104.1</v>
      </c>
      <c r="P46" s="52">
        <v>104.1</v>
      </c>
      <c r="Q46" s="52">
        <v>104.1</v>
      </c>
      <c r="R46" s="52">
        <v>104.1</v>
      </c>
      <c r="S46" s="52">
        <v>104.1</v>
      </c>
      <c r="T46" s="52">
        <v>104.1</v>
      </c>
      <c r="U46" s="52">
        <v>104.1</v>
      </c>
      <c r="V46" s="52">
        <v>104.1</v>
      </c>
      <c r="W46" s="52">
        <v>104.1</v>
      </c>
      <c r="X46" s="52">
        <v>104.1</v>
      </c>
      <c r="Y46" s="52">
        <v>104.1</v>
      </c>
      <c r="Z46" s="52">
        <v>104.1</v>
      </c>
      <c r="AA46" s="52">
        <v>104.1</v>
      </c>
      <c r="AB46" s="52">
        <v>104.1</v>
      </c>
      <c r="AC46" s="52">
        <v>104.1</v>
      </c>
      <c r="AD46" s="52">
        <v>104.1</v>
      </c>
      <c r="AE46" s="52">
        <v>104.1</v>
      </c>
      <c r="AF46" s="52">
        <v>104.1</v>
      </c>
      <c r="AG46" s="52">
        <v>104.1</v>
      </c>
      <c r="AH46" s="52">
        <v>104.1</v>
      </c>
      <c r="AI46" s="52">
        <v>104.1</v>
      </c>
      <c r="AJ46" s="52">
        <v>104.1</v>
      </c>
      <c r="AK46" s="52">
        <v>104.1</v>
      </c>
      <c r="AL46" s="52">
        <v>104.1</v>
      </c>
      <c r="AM46" s="55">
        <v>104</v>
      </c>
      <c r="AN46" s="55">
        <v>104</v>
      </c>
      <c r="AO46" s="55">
        <v>104.1</v>
      </c>
      <c r="AP46" s="53" t="s">
        <v>106</v>
      </c>
      <c r="AQ46" s="53" t="s">
        <v>106</v>
      </c>
      <c r="AR46" s="53" t="s">
        <v>106</v>
      </c>
      <c r="AS46" s="53" t="s">
        <v>106</v>
      </c>
      <c r="AT46" s="53" t="s">
        <v>106</v>
      </c>
      <c r="AU46" s="53" t="s">
        <v>106</v>
      </c>
      <c r="AV46" s="53" t="s">
        <v>106</v>
      </c>
      <c r="AW46" s="53" t="s">
        <v>106</v>
      </c>
      <c r="AX46" s="53" t="s">
        <v>106</v>
      </c>
      <c r="AY46" s="53" t="s">
        <v>106</v>
      </c>
      <c r="AZ46" s="53" t="s">
        <v>106</v>
      </c>
      <c r="BA46" s="53" t="s">
        <v>106</v>
      </c>
      <c r="BB46" s="53" t="s">
        <v>106</v>
      </c>
      <c r="BC46" s="53" t="s">
        <v>106</v>
      </c>
      <c r="BD46" s="53" t="s">
        <v>106</v>
      </c>
      <c r="BE46" s="53" t="s">
        <v>106</v>
      </c>
      <c r="BF46" s="53" t="s">
        <v>106</v>
      </c>
      <c r="BG46" s="53" t="s">
        <v>106</v>
      </c>
      <c r="BH46" s="53" t="s">
        <v>106</v>
      </c>
      <c r="BI46" s="53" t="s">
        <v>106</v>
      </c>
      <c r="BJ46" s="53" t="s">
        <v>106</v>
      </c>
      <c r="BK46" s="53" t="s">
        <v>106</v>
      </c>
      <c r="BL46" s="53" t="s">
        <v>106</v>
      </c>
      <c r="BM46" s="53" t="s">
        <v>106</v>
      </c>
      <c r="BN46" s="53" t="s">
        <v>106</v>
      </c>
    </row>
    <row r="47" spans="1:66" x14ac:dyDescent="0.3">
      <c r="A47" s="51" t="s">
        <v>145</v>
      </c>
      <c r="B47" s="52">
        <v>104.7</v>
      </c>
      <c r="C47" s="52">
        <v>104.7</v>
      </c>
      <c r="D47" s="52">
        <v>104.7</v>
      </c>
      <c r="E47" s="52">
        <v>104.7</v>
      </c>
      <c r="F47" s="52">
        <v>104.7</v>
      </c>
      <c r="G47" s="52">
        <v>104.7</v>
      </c>
      <c r="H47" s="52">
        <v>104.7</v>
      </c>
      <c r="I47" s="52">
        <v>104.7</v>
      </c>
      <c r="J47" s="52">
        <v>104.7</v>
      </c>
      <c r="K47" s="52">
        <v>104.7</v>
      </c>
      <c r="L47" s="52">
        <v>104.7</v>
      </c>
      <c r="M47" s="52">
        <v>104.7</v>
      </c>
      <c r="N47" s="52">
        <v>104.7</v>
      </c>
      <c r="O47" s="52">
        <v>104.7</v>
      </c>
      <c r="P47" s="52">
        <v>104.7</v>
      </c>
      <c r="Q47" s="52">
        <v>104.7</v>
      </c>
      <c r="R47" s="52">
        <v>104.7</v>
      </c>
      <c r="S47" s="52">
        <v>104.7</v>
      </c>
      <c r="T47" s="52">
        <v>104.7</v>
      </c>
      <c r="U47" s="52">
        <v>104.7</v>
      </c>
      <c r="V47" s="52">
        <v>104.7</v>
      </c>
      <c r="W47" s="52">
        <v>104.7</v>
      </c>
      <c r="X47" s="52">
        <v>104.7</v>
      </c>
      <c r="Y47" s="52">
        <v>104.7</v>
      </c>
      <c r="Z47" s="52">
        <v>104.7</v>
      </c>
      <c r="AA47" s="52">
        <v>104.7</v>
      </c>
      <c r="AB47" s="52">
        <v>104.7</v>
      </c>
      <c r="AC47" s="52">
        <v>104.7</v>
      </c>
      <c r="AD47" s="52">
        <v>104.7</v>
      </c>
      <c r="AE47" s="52">
        <v>104.7</v>
      </c>
      <c r="AF47" s="52">
        <v>104.7</v>
      </c>
      <c r="AG47" s="52">
        <v>104.7</v>
      </c>
      <c r="AH47" s="52">
        <v>104.7</v>
      </c>
      <c r="AI47" s="52">
        <v>104.7</v>
      </c>
      <c r="AJ47" s="52">
        <v>104.7</v>
      </c>
      <c r="AK47" s="52">
        <v>104.7</v>
      </c>
      <c r="AL47" s="52">
        <v>104.7</v>
      </c>
      <c r="AM47" s="52">
        <v>104.7</v>
      </c>
      <c r="AN47" s="55">
        <v>104.7</v>
      </c>
      <c r="AO47" s="55">
        <v>104.8</v>
      </c>
      <c r="AP47" s="55">
        <v>104.6</v>
      </c>
      <c r="AQ47" s="53" t="s">
        <v>106</v>
      </c>
      <c r="AR47" s="53" t="s">
        <v>106</v>
      </c>
      <c r="AS47" s="53" t="s">
        <v>106</v>
      </c>
      <c r="AT47" s="53" t="s">
        <v>106</v>
      </c>
      <c r="AU47" s="53" t="s">
        <v>106</v>
      </c>
      <c r="AV47" s="53" t="s">
        <v>106</v>
      </c>
      <c r="AW47" s="53" t="s">
        <v>106</v>
      </c>
      <c r="AX47" s="53" t="s">
        <v>106</v>
      </c>
      <c r="AY47" s="53" t="s">
        <v>106</v>
      </c>
      <c r="AZ47" s="53" t="s">
        <v>106</v>
      </c>
      <c r="BA47" s="53" t="s">
        <v>106</v>
      </c>
      <c r="BB47" s="53" t="s">
        <v>106</v>
      </c>
      <c r="BC47" s="53" t="s">
        <v>106</v>
      </c>
      <c r="BD47" s="53" t="s">
        <v>106</v>
      </c>
      <c r="BE47" s="53" t="s">
        <v>106</v>
      </c>
      <c r="BF47" s="53" t="s">
        <v>106</v>
      </c>
      <c r="BG47" s="53" t="s">
        <v>106</v>
      </c>
      <c r="BH47" s="53" t="s">
        <v>106</v>
      </c>
      <c r="BI47" s="53" t="s">
        <v>106</v>
      </c>
      <c r="BJ47" s="53" t="s">
        <v>106</v>
      </c>
      <c r="BK47" s="53" t="s">
        <v>106</v>
      </c>
      <c r="BL47" s="53" t="s">
        <v>106</v>
      </c>
      <c r="BM47" s="53" t="s">
        <v>106</v>
      </c>
      <c r="BN47" s="53" t="s">
        <v>106</v>
      </c>
    </row>
    <row r="48" spans="1:66" x14ac:dyDescent="0.3">
      <c r="A48" s="51" t="s">
        <v>146</v>
      </c>
      <c r="B48" s="52">
        <v>104.8</v>
      </c>
      <c r="C48" s="52">
        <v>104.8</v>
      </c>
      <c r="D48" s="52">
        <v>104.8</v>
      </c>
      <c r="E48" s="52">
        <v>104.8</v>
      </c>
      <c r="F48" s="52">
        <v>104.8</v>
      </c>
      <c r="G48" s="52">
        <v>104.8</v>
      </c>
      <c r="H48" s="52">
        <v>104.8</v>
      </c>
      <c r="I48" s="52">
        <v>104.8</v>
      </c>
      <c r="J48" s="52">
        <v>104.8</v>
      </c>
      <c r="K48" s="52">
        <v>104.8</v>
      </c>
      <c r="L48" s="52">
        <v>104.8</v>
      </c>
      <c r="M48" s="52">
        <v>104.8</v>
      </c>
      <c r="N48" s="52">
        <v>104.8</v>
      </c>
      <c r="O48" s="52">
        <v>104.8</v>
      </c>
      <c r="P48" s="52">
        <v>104.8</v>
      </c>
      <c r="Q48" s="52">
        <v>104.8</v>
      </c>
      <c r="R48" s="52">
        <v>104.8</v>
      </c>
      <c r="S48" s="52">
        <v>104.8</v>
      </c>
      <c r="T48" s="52">
        <v>104.8</v>
      </c>
      <c r="U48" s="52">
        <v>104.8</v>
      </c>
      <c r="V48" s="52">
        <v>104.8</v>
      </c>
      <c r="W48" s="52">
        <v>104.8</v>
      </c>
      <c r="X48" s="52">
        <v>104.8</v>
      </c>
      <c r="Y48" s="52">
        <v>104.8</v>
      </c>
      <c r="Z48" s="52">
        <v>104.8</v>
      </c>
      <c r="AA48" s="52">
        <v>104.8</v>
      </c>
      <c r="AB48" s="52">
        <v>104.8</v>
      </c>
      <c r="AC48" s="52">
        <v>104.8</v>
      </c>
      <c r="AD48" s="52">
        <v>104.8</v>
      </c>
      <c r="AE48" s="52">
        <v>104.8</v>
      </c>
      <c r="AF48" s="52">
        <v>104.8</v>
      </c>
      <c r="AG48" s="52">
        <v>104.8</v>
      </c>
      <c r="AH48" s="52">
        <v>104.8</v>
      </c>
      <c r="AI48" s="52">
        <v>104.8</v>
      </c>
      <c r="AJ48" s="52">
        <v>104.8</v>
      </c>
      <c r="AK48" s="52">
        <v>104.8</v>
      </c>
      <c r="AL48" s="52">
        <v>104.8</v>
      </c>
      <c r="AM48" s="52">
        <v>104.8</v>
      </c>
      <c r="AN48" s="52">
        <v>104.8</v>
      </c>
      <c r="AO48" s="55">
        <v>104.8</v>
      </c>
      <c r="AP48" s="55">
        <v>104.8</v>
      </c>
      <c r="AQ48" s="55">
        <v>104.8</v>
      </c>
      <c r="AR48" s="53" t="s">
        <v>106</v>
      </c>
      <c r="AS48" s="53" t="s">
        <v>106</v>
      </c>
      <c r="AT48" s="53" t="s">
        <v>106</v>
      </c>
      <c r="AU48" s="53" t="s">
        <v>106</v>
      </c>
      <c r="AV48" s="53" t="s">
        <v>106</v>
      </c>
      <c r="AW48" s="53" t="s">
        <v>106</v>
      </c>
      <c r="AX48" s="53" t="s">
        <v>106</v>
      </c>
      <c r="AY48" s="53" t="s">
        <v>106</v>
      </c>
      <c r="AZ48" s="53" t="s">
        <v>106</v>
      </c>
      <c r="BA48" s="53" t="s">
        <v>106</v>
      </c>
      <c r="BB48" s="53" t="s">
        <v>106</v>
      </c>
      <c r="BC48" s="53" t="s">
        <v>106</v>
      </c>
      <c r="BD48" s="53" t="s">
        <v>106</v>
      </c>
      <c r="BE48" s="53" t="s">
        <v>106</v>
      </c>
      <c r="BF48" s="53" t="s">
        <v>106</v>
      </c>
      <c r="BG48" s="53" t="s">
        <v>106</v>
      </c>
      <c r="BH48" s="53" t="s">
        <v>106</v>
      </c>
      <c r="BI48" s="53" t="s">
        <v>106</v>
      </c>
      <c r="BJ48" s="53" t="s">
        <v>106</v>
      </c>
      <c r="BK48" s="53" t="s">
        <v>106</v>
      </c>
      <c r="BL48" s="53" t="s">
        <v>106</v>
      </c>
      <c r="BM48" s="53" t="s">
        <v>106</v>
      </c>
      <c r="BN48" s="53" t="s">
        <v>106</v>
      </c>
    </row>
    <row r="49" spans="1:66" x14ac:dyDescent="0.3">
      <c r="A49" s="51" t="s">
        <v>147</v>
      </c>
      <c r="B49" s="52">
        <v>104.9</v>
      </c>
      <c r="C49" s="52">
        <v>104.9</v>
      </c>
      <c r="D49" s="52">
        <v>104.9</v>
      </c>
      <c r="E49" s="52">
        <v>104.9</v>
      </c>
      <c r="F49" s="52">
        <v>104.9</v>
      </c>
      <c r="G49" s="52">
        <v>104.9</v>
      </c>
      <c r="H49" s="52">
        <v>104.9</v>
      </c>
      <c r="I49" s="52">
        <v>104.9</v>
      </c>
      <c r="J49" s="52">
        <v>104.9</v>
      </c>
      <c r="K49" s="52">
        <v>104.9</v>
      </c>
      <c r="L49" s="52">
        <v>104.9</v>
      </c>
      <c r="M49" s="52">
        <v>104.9</v>
      </c>
      <c r="N49" s="52">
        <v>104.9</v>
      </c>
      <c r="O49" s="52">
        <v>104.9</v>
      </c>
      <c r="P49" s="52">
        <v>104.9</v>
      </c>
      <c r="Q49" s="52">
        <v>104.9</v>
      </c>
      <c r="R49" s="52">
        <v>104.9</v>
      </c>
      <c r="S49" s="52">
        <v>104.9</v>
      </c>
      <c r="T49" s="52">
        <v>104.9</v>
      </c>
      <c r="U49" s="52">
        <v>104.9</v>
      </c>
      <c r="V49" s="52">
        <v>104.9</v>
      </c>
      <c r="W49" s="52">
        <v>104.9</v>
      </c>
      <c r="X49" s="52">
        <v>104.9</v>
      </c>
      <c r="Y49" s="52">
        <v>104.9</v>
      </c>
      <c r="Z49" s="52">
        <v>104.9</v>
      </c>
      <c r="AA49" s="52">
        <v>104.9</v>
      </c>
      <c r="AB49" s="52">
        <v>104.9</v>
      </c>
      <c r="AC49" s="52">
        <v>104.9</v>
      </c>
      <c r="AD49" s="52">
        <v>104.9</v>
      </c>
      <c r="AE49" s="52">
        <v>104.9</v>
      </c>
      <c r="AF49" s="52">
        <v>104.9</v>
      </c>
      <c r="AG49" s="52">
        <v>104.9</v>
      </c>
      <c r="AH49" s="52">
        <v>104.9</v>
      </c>
      <c r="AI49" s="52">
        <v>104.9</v>
      </c>
      <c r="AJ49" s="52">
        <v>104.9</v>
      </c>
      <c r="AK49" s="52">
        <v>104.9</v>
      </c>
      <c r="AL49" s="52">
        <v>104.9</v>
      </c>
      <c r="AM49" s="52">
        <v>104.9</v>
      </c>
      <c r="AN49" s="52">
        <v>104.9</v>
      </c>
      <c r="AO49" s="52">
        <v>104.9</v>
      </c>
      <c r="AP49" s="55">
        <v>105</v>
      </c>
      <c r="AQ49" s="55">
        <v>105</v>
      </c>
      <c r="AR49" s="55">
        <v>104.8</v>
      </c>
      <c r="AS49" s="53" t="s">
        <v>106</v>
      </c>
      <c r="AT49" s="53" t="s">
        <v>106</v>
      </c>
      <c r="AU49" s="53" t="s">
        <v>106</v>
      </c>
      <c r="AV49" s="53" t="s">
        <v>106</v>
      </c>
      <c r="AW49" s="53" t="s">
        <v>106</v>
      </c>
      <c r="AX49" s="53" t="s">
        <v>106</v>
      </c>
      <c r="AY49" s="53" t="s">
        <v>106</v>
      </c>
      <c r="AZ49" s="53" t="s">
        <v>106</v>
      </c>
      <c r="BA49" s="53" t="s">
        <v>106</v>
      </c>
      <c r="BB49" s="53" t="s">
        <v>106</v>
      </c>
      <c r="BC49" s="53" t="s">
        <v>106</v>
      </c>
      <c r="BD49" s="53" t="s">
        <v>106</v>
      </c>
      <c r="BE49" s="53" t="s">
        <v>106</v>
      </c>
      <c r="BF49" s="53" t="s">
        <v>106</v>
      </c>
      <c r="BG49" s="53" t="s">
        <v>106</v>
      </c>
      <c r="BH49" s="53" t="s">
        <v>106</v>
      </c>
      <c r="BI49" s="53" t="s">
        <v>106</v>
      </c>
      <c r="BJ49" s="53" t="s">
        <v>106</v>
      </c>
      <c r="BK49" s="53" t="s">
        <v>106</v>
      </c>
      <c r="BL49" s="53" t="s">
        <v>106</v>
      </c>
      <c r="BM49" s="53" t="s">
        <v>106</v>
      </c>
      <c r="BN49" s="53" t="s">
        <v>106</v>
      </c>
    </row>
    <row r="50" spans="1:66" x14ac:dyDescent="0.3">
      <c r="A50" s="51" t="s">
        <v>148</v>
      </c>
      <c r="B50" s="52">
        <v>104.4</v>
      </c>
      <c r="C50" s="52">
        <v>104.4</v>
      </c>
      <c r="D50" s="52">
        <v>104.4</v>
      </c>
      <c r="E50" s="52">
        <v>104.4</v>
      </c>
      <c r="F50" s="52">
        <v>104.4</v>
      </c>
      <c r="G50" s="52">
        <v>104.4</v>
      </c>
      <c r="H50" s="52">
        <v>104.4</v>
      </c>
      <c r="I50" s="52">
        <v>104.4</v>
      </c>
      <c r="J50" s="52">
        <v>104.4</v>
      </c>
      <c r="K50" s="52">
        <v>104.4</v>
      </c>
      <c r="L50" s="52">
        <v>104.4</v>
      </c>
      <c r="M50" s="52">
        <v>104.4</v>
      </c>
      <c r="N50" s="52">
        <v>104.4</v>
      </c>
      <c r="O50" s="52">
        <v>104.4</v>
      </c>
      <c r="P50" s="52">
        <v>104.4</v>
      </c>
      <c r="Q50" s="52">
        <v>104.4</v>
      </c>
      <c r="R50" s="52">
        <v>104.4</v>
      </c>
      <c r="S50" s="52">
        <v>104.4</v>
      </c>
      <c r="T50" s="52">
        <v>104.4</v>
      </c>
      <c r="U50" s="52">
        <v>104.4</v>
      </c>
      <c r="V50" s="52">
        <v>104.4</v>
      </c>
      <c r="W50" s="52">
        <v>104.4</v>
      </c>
      <c r="X50" s="52">
        <v>104.4</v>
      </c>
      <c r="Y50" s="52">
        <v>104.4</v>
      </c>
      <c r="Z50" s="52">
        <v>104.4</v>
      </c>
      <c r="AA50" s="52">
        <v>104.4</v>
      </c>
      <c r="AB50" s="52">
        <v>104.4</v>
      </c>
      <c r="AC50" s="52">
        <v>104.4</v>
      </c>
      <c r="AD50" s="52">
        <v>104.4</v>
      </c>
      <c r="AE50" s="52">
        <v>104.4</v>
      </c>
      <c r="AF50" s="52">
        <v>104.4</v>
      </c>
      <c r="AG50" s="52">
        <v>104.4</v>
      </c>
      <c r="AH50" s="52">
        <v>104.4</v>
      </c>
      <c r="AI50" s="52">
        <v>104.4</v>
      </c>
      <c r="AJ50" s="52">
        <v>104.4</v>
      </c>
      <c r="AK50" s="52">
        <v>104.4</v>
      </c>
      <c r="AL50" s="52">
        <v>104.4</v>
      </c>
      <c r="AM50" s="52">
        <v>104.4</v>
      </c>
      <c r="AN50" s="52">
        <v>104.4</v>
      </c>
      <c r="AO50" s="52">
        <v>104.4</v>
      </c>
      <c r="AP50" s="52">
        <v>104.4</v>
      </c>
      <c r="AQ50" s="55">
        <v>104.5</v>
      </c>
      <c r="AR50" s="55">
        <v>104.5</v>
      </c>
      <c r="AS50" s="55">
        <v>104.5</v>
      </c>
      <c r="AT50" s="53" t="s">
        <v>106</v>
      </c>
      <c r="AU50" s="53" t="s">
        <v>106</v>
      </c>
      <c r="AV50" s="53" t="s">
        <v>106</v>
      </c>
      <c r="AW50" s="53" t="s">
        <v>106</v>
      </c>
      <c r="AX50" s="53" t="s">
        <v>106</v>
      </c>
      <c r="AY50" s="53" t="s">
        <v>106</v>
      </c>
      <c r="AZ50" s="53" t="s">
        <v>106</v>
      </c>
      <c r="BA50" s="53" t="s">
        <v>106</v>
      </c>
      <c r="BB50" s="53" t="s">
        <v>106</v>
      </c>
      <c r="BC50" s="53" t="s">
        <v>106</v>
      </c>
      <c r="BD50" s="53" t="s">
        <v>106</v>
      </c>
      <c r="BE50" s="53" t="s">
        <v>106</v>
      </c>
      <c r="BF50" s="53" t="s">
        <v>106</v>
      </c>
      <c r="BG50" s="53" t="s">
        <v>106</v>
      </c>
      <c r="BH50" s="53" t="s">
        <v>106</v>
      </c>
      <c r="BI50" s="53" t="s">
        <v>106</v>
      </c>
      <c r="BJ50" s="53" t="s">
        <v>106</v>
      </c>
      <c r="BK50" s="53" t="s">
        <v>106</v>
      </c>
      <c r="BL50" s="53" t="s">
        <v>106</v>
      </c>
      <c r="BM50" s="53" t="s">
        <v>106</v>
      </c>
      <c r="BN50" s="53" t="s">
        <v>106</v>
      </c>
    </row>
    <row r="51" spans="1:66" x14ac:dyDescent="0.3">
      <c r="A51" s="51" t="s">
        <v>149</v>
      </c>
      <c r="B51" s="52">
        <v>104.4</v>
      </c>
      <c r="C51" s="52">
        <v>104.4</v>
      </c>
      <c r="D51" s="52">
        <v>104.4</v>
      </c>
      <c r="E51" s="52">
        <v>104.4</v>
      </c>
      <c r="F51" s="52">
        <v>104.4</v>
      </c>
      <c r="G51" s="52">
        <v>104.4</v>
      </c>
      <c r="H51" s="52">
        <v>104.4</v>
      </c>
      <c r="I51" s="52">
        <v>104.4</v>
      </c>
      <c r="J51" s="52">
        <v>104.4</v>
      </c>
      <c r="K51" s="52">
        <v>104.4</v>
      </c>
      <c r="L51" s="52">
        <v>104.4</v>
      </c>
      <c r="M51" s="52">
        <v>104.4</v>
      </c>
      <c r="N51" s="52">
        <v>104.4</v>
      </c>
      <c r="O51" s="52">
        <v>104.4</v>
      </c>
      <c r="P51" s="52">
        <v>104.4</v>
      </c>
      <c r="Q51" s="52">
        <v>104.4</v>
      </c>
      <c r="R51" s="52">
        <v>104.4</v>
      </c>
      <c r="S51" s="52">
        <v>104.4</v>
      </c>
      <c r="T51" s="52">
        <v>104.4</v>
      </c>
      <c r="U51" s="52">
        <v>104.4</v>
      </c>
      <c r="V51" s="52">
        <v>104.4</v>
      </c>
      <c r="W51" s="52">
        <v>104.4</v>
      </c>
      <c r="X51" s="52">
        <v>104.4</v>
      </c>
      <c r="Y51" s="52">
        <v>104.4</v>
      </c>
      <c r="Z51" s="52">
        <v>104.4</v>
      </c>
      <c r="AA51" s="52">
        <v>104.4</v>
      </c>
      <c r="AB51" s="52">
        <v>104.4</v>
      </c>
      <c r="AC51" s="52">
        <v>104.4</v>
      </c>
      <c r="AD51" s="52">
        <v>104.4</v>
      </c>
      <c r="AE51" s="52">
        <v>104.4</v>
      </c>
      <c r="AF51" s="52">
        <v>104.4</v>
      </c>
      <c r="AG51" s="52">
        <v>104.4</v>
      </c>
      <c r="AH51" s="52">
        <v>104.4</v>
      </c>
      <c r="AI51" s="52">
        <v>104.4</v>
      </c>
      <c r="AJ51" s="52">
        <v>104.4</v>
      </c>
      <c r="AK51" s="52">
        <v>104.4</v>
      </c>
      <c r="AL51" s="52">
        <v>104.4</v>
      </c>
      <c r="AM51" s="52">
        <v>104.4</v>
      </c>
      <c r="AN51" s="52">
        <v>104.4</v>
      </c>
      <c r="AO51" s="52">
        <v>104.4</v>
      </c>
      <c r="AP51" s="52">
        <v>104.4</v>
      </c>
      <c r="AQ51" s="52">
        <v>104.4</v>
      </c>
      <c r="AR51" s="55">
        <v>104.4</v>
      </c>
      <c r="AS51" s="55">
        <v>104.4</v>
      </c>
      <c r="AT51" s="55">
        <v>104.5</v>
      </c>
      <c r="AU51" s="53" t="s">
        <v>106</v>
      </c>
      <c r="AV51" s="53" t="s">
        <v>106</v>
      </c>
      <c r="AW51" s="53" t="s">
        <v>106</v>
      </c>
      <c r="AX51" s="53" t="s">
        <v>106</v>
      </c>
      <c r="AY51" s="53" t="s">
        <v>106</v>
      </c>
      <c r="AZ51" s="53" t="s">
        <v>106</v>
      </c>
      <c r="BA51" s="53" t="s">
        <v>106</v>
      </c>
      <c r="BB51" s="53" t="s">
        <v>106</v>
      </c>
      <c r="BC51" s="53" t="s">
        <v>106</v>
      </c>
      <c r="BD51" s="53" t="s">
        <v>106</v>
      </c>
      <c r="BE51" s="53" t="s">
        <v>106</v>
      </c>
      <c r="BF51" s="53" t="s">
        <v>106</v>
      </c>
      <c r="BG51" s="53" t="s">
        <v>106</v>
      </c>
      <c r="BH51" s="53" t="s">
        <v>106</v>
      </c>
      <c r="BI51" s="53" t="s">
        <v>106</v>
      </c>
      <c r="BJ51" s="53" t="s">
        <v>106</v>
      </c>
      <c r="BK51" s="53" t="s">
        <v>106</v>
      </c>
      <c r="BL51" s="53" t="s">
        <v>106</v>
      </c>
      <c r="BM51" s="53" t="s">
        <v>106</v>
      </c>
      <c r="BN51" s="53" t="s">
        <v>106</v>
      </c>
    </row>
    <row r="52" spans="1:66" x14ac:dyDescent="0.3">
      <c r="A52" s="51" t="s">
        <v>150</v>
      </c>
      <c r="B52" s="52">
        <v>104.4</v>
      </c>
      <c r="C52" s="52">
        <v>104.4</v>
      </c>
      <c r="D52" s="52">
        <v>104.4</v>
      </c>
      <c r="E52" s="52">
        <v>104.4</v>
      </c>
      <c r="F52" s="52">
        <v>104.4</v>
      </c>
      <c r="G52" s="52">
        <v>104.4</v>
      </c>
      <c r="H52" s="52">
        <v>104.4</v>
      </c>
      <c r="I52" s="52">
        <v>104.4</v>
      </c>
      <c r="J52" s="52">
        <v>104.4</v>
      </c>
      <c r="K52" s="52">
        <v>104.4</v>
      </c>
      <c r="L52" s="52">
        <v>104.4</v>
      </c>
      <c r="M52" s="52">
        <v>104.4</v>
      </c>
      <c r="N52" s="52">
        <v>104.4</v>
      </c>
      <c r="O52" s="52">
        <v>104.4</v>
      </c>
      <c r="P52" s="52">
        <v>104.4</v>
      </c>
      <c r="Q52" s="52">
        <v>104.4</v>
      </c>
      <c r="R52" s="52">
        <v>104.4</v>
      </c>
      <c r="S52" s="52">
        <v>104.4</v>
      </c>
      <c r="T52" s="52">
        <v>104.4</v>
      </c>
      <c r="U52" s="52">
        <v>104.4</v>
      </c>
      <c r="V52" s="52">
        <v>104.4</v>
      </c>
      <c r="W52" s="52">
        <v>104.4</v>
      </c>
      <c r="X52" s="52">
        <v>104.4</v>
      </c>
      <c r="Y52" s="52">
        <v>104.4</v>
      </c>
      <c r="Z52" s="52">
        <v>104.4</v>
      </c>
      <c r="AA52" s="52">
        <v>104.4</v>
      </c>
      <c r="AB52" s="52">
        <v>104.4</v>
      </c>
      <c r="AC52" s="52">
        <v>104.4</v>
      </c>
      <c r="AD52" s="52">
        <v>104.4</v>
      </c>
      <c r="AE52" s="52">
        <v>104.4</v>
      </c>
      <c r="AF52" s="52">
        <v>104.4</v>
      </c>
      <c r="AG52" s="52">
        <v>104.4</v>
      </c>
      <c r="AH52" s="52">
        <v>104.4</v>
      </c>
      <c r="AI52" s="52">
        <v>104.4</v>
      </c>
      <c r="AJ52" s="52">
        <v>104.4</v>
      </c>
      <c r="AK52" s="52">
        <v>104.4</v>
      </c>
      <c r="AL52" s="52">
        <v>104.4</v>
      </c>
      <c r="AM52" s="52">
        <v>104.4</v>
      </c>
      <c r="AN52" s="52">
        <v>104.4</v>
      </c>
      <c r="AO52" s="52">
        <v>104.4</v>
      </c>
      <c r="AP52" s="52">
        <v>104.4</v>
      </c>
      <c r="AQ52" s="52">
        <v>104.4</v>
      </c>
      <c r="AR52" s="52">
        <v>104.4</v>
      </c>
      <c r="AS52" s="55">
        <v>104.5</v>
      </c>
      <c r="AT52" s="55">
        <v>104.5</v>
      </c>
      <c r="AU52" s="55">
        <v>104.5</v>
      </c>
      <c r="AV52" s="53" t="s">
        <v>106</v>
      </c>
      <c r="AW52" s="53" t="s">
        <v>106</v>
      </c>
      <c r="AX52" s="53" t="s">
        <v>106</v>
      </c>
      <c r="AY52" s="53" t="s">
        <v>106</v>
      </c>
      <c r="AZ52" s="53" t="s">
        <v>106</v>
      </c>
      <c r="BA52" s="53" t="s">
        <v>106</v>
      </c>
      <c r="BB52" s="53" t="s">
        <v>106</v>
      </c>
      <c r="BC52" s="53" t="s">
        <v>106</v>
      </c>
      <c r="BD52" s="53" t="s">
        <v>106</v>
      </c>
      <c r="BE52" s="53" t="s">
        <v>106</v>
      </c>
      <c r="BF52" s="53" t="s">
        <v>106</v>
      </c>
      <c r="BG52" s="53" t="s">
        <v>106</v>
      </c>
      <c r="BH52" s="53" t="s">
        <v>106</v>
      </c>
      <c r="BI52" s="53" t="s">
        <v>106</v>
      </c>
      <c r="BJ52" s="53" t="s">
        <v>106</v>
      </c>
      <c r="BK52" s="53" t="s">
        <v>106</v>
      </c>
      <c r="BL52" s="53" t="s">
        <v>106</v>
      </c>
      <c r="BM52" s="53" t="s">
        <v>106</v>
      </c>
      <c r="BN52" s="53" t="s">
        <v>106</v>
      </c>
    </row>
    <row r="53" spans="1:66" x14ac:dyDescent="0.3">
      <c r="A53" s="51" t="s">
        <v>151</v>
      </c>
      <c r="B53" s="52">
        <v>104.3</v>
      </c>
      <c r="C53" s="52">
        <v>104.3</v>
      </c>
      <c r="D53" s="52">
        <v>104.3</v>
      </c>
      <c r="E53" s="52">
        <v>104.3</v>
      </c>
      <c r="F53" s="52">
        <v>104.3</v>
      </c>
      <c r="G53" s="52">
        <v>104.3</v>
      </c>
      <c r="H53" s="52">
        <v>104.3</v>
      </c>
      <c r="I53" s="52">
        <v>104.3</v>
      </c>
      <c r="J53" s="52">
        <v>104.3</v>
      </c>
      <c r="K53" s="52">
        <v>104.3</v>
      </c>
      <c r="L53" s="52">
        <v>104.3</v>
      </c>
      <c r="M53" s="52">
        <v>104.3</v>
      </c>
      <c r="N53" s="52">
        <v>104.3</v>
      </c>
      <c r="O53" s="52">
        <v>104.3</v>
      </c>
      <c r="P53" s="52">
        <v>104.3</v>
      </c>
      <c r="Q53" s="52">
        <v>104.3</v>
      </c>
      <c r="R53" s="52">
        <v>104.3</v>
      </c>
      <c r="S53" s="52">
        <v>104.3</v>
      </c>
      <c r="T53" s="52">
        <v>104.3</v>
      </c>
      <c r="U53" s="52">
        <v>104.3</v>
      </c>
      <c r="V53" s="52">
        <v>104.3</v>
      </c>
      <c r="W53" s="52">
        <v>104.3</v>
      </c>
      <c r="X53" s="52">
        <v>104.3</v>
      </c>
      <c r="Y53" s="52">
        <v>104.3</v>
      </c>
      <c r="Z53" s="52">
        <v>104.3</v>
      </c>
      <c r="AA53" s="52">
        <v>104.3</v>
      </c>
      <c r="AB53" s="52">
        <v>104.3</v>
      </c>
      <c r="AC53" s="52">
        <v>104.3</v>
      </c>
      <c r="AD53" s="52">
        <v>104.3</v>
      </c>
      <c r="AE53" s="52">
        <v>104.3</v>
      </c>
      <c r="AF53" s="52">
        <v>104.3</v>
      </c>
      <c r="AG53" s="52">
        <v>104.3</v>
      </c>
      <c r="AH53" s="52">
        <v>104.3</v>
      </c>
      <c r="AI53" s="52">
        <v>104.3</v>
      </c>
      <c r="AJ53" s="52">
        <v>104.3</v>
      </c>
      <c r="AK53" s="52">
        <v>104.3</v>
      </c>
      <c r="AL53" s="52">
        <v>104.3</v>
      </c>
      <c r="AM53" s="52">
        <v>104.3</v>
      </c>
      <c r="AN53" s="52">
        <v>104.3</v>
      </c>
      <c r="AO53" s="52">
        <v>104.3</v>
      </c>
      <c r="AP53" s="52">
        <v>104.3</v>
      </c>
      <c r="AQ53" s="52">
        <v>104.3</v>
      </c>
      <c r="AR53" s="52">
        <v>104.3</v>
      </c>
      <c r="AS53" s="52">
        <v>104.3</v>
      </c>
      <c r="AT53" s="55">
        <v>104.3</v>
      </c>
      <c r="AU53" s="55">
        <v>104.3</v>
      </c>
      <c r="AV53" s="55">
        <v>104.2</v>
      </c>
      <c r="AW53" s="53" t="s">
        <v>106</v>
      </c>
      <c r="AX53" s="53" t="s">
        <v>106</v>
      </c>
      <c r="AY53" s="53" t="s">
        <v>106</v>
      </c>
      <c r="AZ53" s="53" t="s">
        <v>106</v>
      </c>
      <c r="BA53" s="53" t="s">
        <v>106</v>
      </c>
      <c r="BB53" s="53" t="s">
        <v>106</v>
      </c>
      <c r="BC53" s="53" t="s">
        <v>106</v>
      </c>
      <c r="BD53" s="53" t="s">
        <v>106</v>
      </c>
      <c r="BE53" s="53" t="s">
        <v>106</v>
      </c>
      <c r="BF53" s="53" t="s">
        <v>106</v>
      </c>
      <c r="BG53" s="53" t="s">
        <v>106</v>
      </c>
      <c r="BH53" s="53" t="s">
        <v>106</v>
      </c>
      <c r="BI53" s="53" t="s">
        <v>106</v>
      </c>
      <c r="BJ53" s="53" t="s">
        <v>106</v>
      </c>
      <c r="BK53" s="53" t="s">
        <v>106</v>
      </c>
      <c r="BL53" s="53" t="s">
        <v>106</v>
      </c>
      <c r="BM53" s="53" t="s">
        <v>106</v>
      </c>
      <c r="BN53" s="53" t="s">
        <v>106</v>
      </c>
    </row>
    <row r="54" spans="1:66" x14ac:dyDescent="0.3">
      <c r="A54" s="51" t="s">
        <v>152</v>
      </c>
      <c r="B54" s="52">
        <v>103.9</v>
      </c>
      <c r="C54" s="52">
        <v>103.9</v>
      </c>
      <c r="D54" s="52">
        <v>103.9</v>
      </c>
      <c r="E54" s="52">
        <v>103.9</v>
      </c>
      <c r="F54" s="52">
        <v>103.9</v>
      </c>
      <c r="G54" s="52">
        <v>103.9</v>
      </c>
      <c r="H54" s="52">
        <v>103.9</v>
      </c>
      <c r="I54" s="52">
        <v>103.9</v>
      </c>
      <c r="J54" s="52">
        <v>103.9</v>
      </c>
      <c r="K54" s="52">
        <v>103.9</v>
      </c>
      <c r="L54" s="52">
        <v>103.9</v>
      </c>
      <c r="M54" s="52">
        <v>103.9</v>
      </c>
      <c r="N54" s="52">
        <v>103.9</v>
      </c>
      <c r="O54" s="52">
        <v>103.9</v>
      </c>
      <c r="P54" s="52">
        <v>103.9</v>
      </c>
      <c r="Q54" s="52">
        <v>103.9</v>
      </c>
      <c r="R54" s="52">
        <v>103.9</v>
      </c>
      <c r="S54" s="52">
        <v>103.9</v>
      </c>
      <c r="T54" s="52">
        <v>103.9</v>
      </c>
      <c r="U54" s="52">
        <v>103.9</v>
      </c>
      <c r="V54" s="52">
        <v>103.9</v>
      </c>
      <c r="W54" s="52">
        <v>103.9</v>
      </c>
      <c r="X54" s="52">
        <v>103.9</v>
      </c>
      <c r="Y54" s="52">
        <v>103.9</v>
      </c>
      <c r="Z54" s="52">
        <v>103.9</v>
      </c>
      <c r="AA54" s="52">
        <v>103.9</v>
      </c>
      <c r="AB54" s="52">
        <v>103.9</v>
      </c>
      <c r="AC54" s="52">
        <v>103.9</v>
      </c>
      <c r="AD54" s="52">
        <v>103.9</v>
      </c>
      <c r="AE54" s="52">
        <v>103.9</v>
      </c>
      <c r="AF54" s="52">
        <v>103.9</v>
      </c>
      <c r="AG54" s="52">
        <v>103.9</v>
      </c>
      <c r="AH54" s="52">
        <v>103.9</v>
      </c>
      <c r="AI54" s="52">
        <v>103.9</v>
      </c>
      <c r="AJ54" s="52">
        <v>103.9</v>
      </c>
      <c r="AK54" s="52">
        <v>103.9</v>
      </c>
      <c r="AL54" s="52">
        <v>103.9</v>
      </c>
      <c r="AM54" s="52">
        <v>103.9</v>
      </c>
      <c r="AN54" s="52">
        <v>103.9</v>
      </c>
      <c r="AO54" s="52">
        <v>103.9</v>
      </c>
      <c r="AP54" s="52">
        <v>103.9</v>
      </c>
      <c r="AQ54" s="52">
        <v>103.9</v>
      </c>
      <c r="AR54" s="52">
        <v>103.9</v>
      </c>
      <c r="AS54" s="52">
        <v>103.9</v>
      </c>
      <c r="AT54" s="52">
        <v>103.9</v>
      </c>
      <c r="AU54" s="55">
        <v>103.9</v>
      </c>
      <c r="AV54" s="55">
        <v>103.9</v>
      </c>
      <c r="AW54" s="55">
        <v>103.7</v>
      </c>
      <c r="AX54" s="53" t="s">
        <v>106</v>
      </c>
      <c r="AY54" s="53" t="s">
        <v>106</v>
      </c>
      <c r="AZ54" s="53" t="s">
        <v>106</v>
      </c>
      <c r="BA54" s="53" t="s">
        <v>106</v>
      </c>
      <c r="BB54" s="53" t="s">
        <v>106</v>
      </c>
      <c r="BC54" s="53" t="s">
        <v>106</v>
      </c>
      <c r="BD54" s="53" t="s">
        <v>106</v>
      </c>
      <c r="BE54" s="53" t="s">
        <v>106</v>
      </c>
      <c r="BF54" s="53" t="s">
        <v>106</v>
      </c>
      <c r="BG54" s="53" t="s">
        <v>106</v>
      </c>
      <c r="BH54" s="53" t="s">
        <v>106</v>
      </c>
      <c r="BI54" s="53" t="s">
        <v>106</v>
      </c>
      <c r="BJ54" s="53" t="s">
        <v>106</v>
      </c>
      <c r="BK54" s="53" t="s">
        <v>106</v>
      </c>
      <c r="BL54" s="53" t="s">
        <v>106</v>
      </c>
      <c r="BM54" s="53" t="s">
        <v>106</v>
      </c>
      <c r="BN54" s="53" t="s">
        <v>106</v>
      </c>
    </row>
    <row r="55" spans="1:66" x14ac:dyDescent="0.3">
      <c r="A55" s="51" t="s">
        <v>153</v>
      </c>
      <c r="B55" s="52">
        <v>104.4</v>
      </c>
      <c r="C55" s="52">
        <v>104.4</v>
      </c>
      <c r="D55" s="52">
        <v>104.4</v>
      </c>
      <c r="E55" s="52">
        <v>104.4</v>
      </c>
      <c r="F55" s="52">
        <v>104.4</v>
      </c>
      <c r="G55" s="52">
        <v>104.4</v>
      </c>
      <c r="H55" s="52">
        <v>104.4</v>
      </c>
      <c r="I55" s="52">
        <v>104.4</v>
      </c>
      <c r="J55" s="52">
        <v>104.4</v>
      </c>
      <c r="K55" s="52">
        <v>104.4</v>
      </c>
      <c r="L55" s="52">
        <v>104.4</v>
      </c>
      <c r="M55" s="52">
        <v>104.4</v>
      </c>
      <c r="N55" s="52">
        <v>104.4</v>
      </c>
      <c r="O55" s="52">
        <v>104.4</v>
      </c>
      <c r="P55" s="52">
        <v>104.4</v>
      </c>
      <c r="Q55" s="52">
        <v>104.4</v>
      </c>
      <c r="R55" s="52">
        <v>104.4</v>
      </c>
      <c r="S55" s="52">
        <v>104.4</v>
      </c>
      <c r="T55" s="52">
        <v>104.4</v>
      </c>
      <c r="U55" s="52">
        <v>104.4</v>
      </c>
      <c r="V55" s="52">
        <v>104.4</v>
      </c>
      <c r="W55" s="52">
        <v>104.4</v>
      </c>
      <c r="X55" s="52">
        <v>104.4</v>
      </c>
      <c r="Y55" s="52">
        <v>104.4</v>
      </c>
      <c r="Z55" s="52">
        <v>104.4</v>
      </c>
      <c r="AA55" s="52">
        <v>104.4</v>
      </c>
      <c r="AB55" s="52">
        <v>104.4</v>
      </c>
      <c r="AC55" s="52">
        <v>104.4</v>
      </c>
      <c r="AD55" s="52">
        <v>104.4</v>
      </c>
      <c r="AE55" s="52">
        <v>104.4</v>
      </c>
      <c r="AF55" s="52">
        <v>104.4</v>
      </c>
      <c r="AG55" s="52">
        <v>104.4</v>
      </c>
      <c r="AH55" s="52">
        <v>104.4</v>
      </c>
      <c r="AI55" s="52">
        <v>104.4</v>
      </c>
      <c r="AJ55" s="52">
        <v>104.4</v>
      </c>
      <c r="AK55" s="52">
        <v>104.4</v>
      </c>
      <c r="AL55" s="52">
        <v>104.4</v>
      </c>
      <c r="AM55" s="52">
        <v>104.4</v>
      </c>
      <c r="AN55" s="52">
        <v>104.4</v>
      </c>
      <c r="AO55" s="52">
        <v>104.4</v>
      </c>
      <c r="AP55" s="52">
        <v>104.4</v>
      </c>
      <c r="AQ55" s="52">
        <v>104.4</v>
      </c>
      <c r="AR55" s="52">
        <v>104.4</v>
      </c>
      <c r="AS55" s="52">
        <v>104.4</v>
      </c>
      <c r="AT55" s="52">
        <v>104.4</v>
      </c>
      <c r="AU55" s="52">
        <v>104.4</v>
      </c>
      <c r="AV55" s="55">
        <v>104.4</v>
      </c>
      <c r="AW55" s="55">
        <v>104.4</v>
      </c>
      <c r="AX55" s="55">
        <v>104.3</v>
      </c>
      <c r="AY55" s="53" t="s">
        <v>106</v>
      </c>
      <c r="AZ55" s="53" t="s">
        <v>106</v>
      </c>
      <c r="BA55" s="53" t="s">
        <v>106</v>
      </c>
      <c r="BB55" s="53" t="s">
        <v>106</v>
      </c>
      <c r="BC55" s="53" t="s">
        <v>106</v>
      </c>
      <c r="BD55" s="53" t="s">
        <v>106</v>
      </c>
      <c r="BE55" s="53" t="s">
        <v>106</v>
      </c>
      <c r="BF55" s="53" t="s">
        <v>106</v>
      </c>
      <c r="BG55" s="53" t="s">
        <v>106</v>
      </c>
      <c r="BH55" s="53" t="s">
        <v>106</v>
      </c>
      <c r="BI55" s="53" t="s">
        <v>106</v>
      </c>
      <c r="BJ55" s="53" t="s">
        <v>106</v>
      </c>
      <c r="BK55" s="53" t="s">
        <v>106</v>
      </c>
      <c r="BL55" s="53" t="s">
        <v>106</v>
      </c>
      <c r="BM55" s="53" t="s">
        <v>106</v>
      </c>
      <c r="BN55" s="53" t="s">
        <v>106</v>
      </c>
    </row>
    <row r="56" spans="1:66" x14ac:dyDescent="0.3">
      <c r="A56" s="51" t="s">
        <v>154</v>
      </c>
      <c r="B56" s="52">
        <v>104.9</v>
      </c>
      <c r="C56" s="52">
        <v>104.9</v>
      </c>
      <c r="D56" s="52">
        <v>104.9</v>
      </c>
      <c r="E56" s="52">
        <v>104.9</v>
      </c>
      <c r="F56" s="52">
        <v>104.9</v>
      </c>
      <c r="G56" s="52">
        <v>104.9</v>
      </c>
      <c r="H56" s="52">
        <v>104.9</v>
      </c>
      <c r="I56" s="52">
        <v>104.9</v>
      </c>
      <c r="J56" s="52">
        <v>104.9</v>
      </c>
      <c r="K56" s="52">
        <v>104.9</v>
      </c>
      <c r="L56" s="52">
        <v>104.9</v>
      </c>
      <c r="M56" s="52">
        <v>104.9</v>
      </c>
      <c r="N56" s="52">
        <v>104.9</v>
      </c>
      <c r="O56" s="52">
        <v>104.9</v>
      </c>
      <c r="P56" s="52">
        <v>104.9</v>
      </c>
      <c r="Q56" s="52">
        <v>104.9</v>
      </c>
      <c r="R56" s="52">
        <v>104.9</v>
      </c>
      <c r="S56" s="52">
        <v>104.9</v>
      </c>
      <c r="T56" s="52">
        <v>104.9</v>
      </c>
      <c r="U56" s="52">
        <v>104.9</v>
      </c>
      <c r="V56" s="52">
        <v>104.9</v>
      </c>
      <c r="W56" s="52">
        <v>104.9</v>
      </c>
      <c r="X56" s="52">
        <v>104.9</v>
      </c>
      <c r="Y56" s="52">
        <v>104.9</v>
      </c>
      <c r="Z56" s="52">
        <v>104.9</v>
      </c>
      <c r="AA56" s="52">
        <v>104.9</v>
      </c>
      <c r="AB56" s="52">
        <v>104.9</v>
      </c>
      <c r="AC56" s="52">
        <v>104.9</v>
      </c>
      <c r="AD56" s="52">
        <v>104.9</v>
      </c>
      <c r="AE56" s="52">
        <v>104.9</v>
      </c>
      <c r="AF56" s="52">
        <v>104.9</v>
      </c>
      <c r="AG56" s="52">
        <v>104.9</v>
      </c>
      <c r="AH56" s="52">
        <v>104.9</v>
      </c>
      <c r="AI56" s="52">
        <v>104.9</v>
      </c>
      <c r="AJ56" s="52">
        <v>104.9</v>
      </c>
      <c r="AK56" s="52">
        <v>104.9</v>
      </c>
      <c r="AL56" s="52">
        <v>104.9</v>
      </c>
      <c r="AM56" s="52">
        <v>104.9</v>
      </c>
      <c r="AN56" s="52">
        <v>104.9</v>
      </c>
      <c r="AO56" s="52">
        <v>104.9</v>
      </c>
      <c r="AP56" s="52">
        <v>104.9</v>
      </c>
      <c r="AQ56" s="52">
        <v>104.9</v>
      </c>
      <c r="AR56" s="52">
        <v>104.9</v>
      </c>
      <c r="AS56" s="52">
        <v>104.9</v>
      </c>
      <c r="AT56" s="52">
        <v>104.9</v>
      </c>
      <c r="AU56" s="52">
        <v>104.9</v>
      </c>
      <c r="AV56" s="52">
        <v>104.9</v>
      </c>
      <c r="AW56" s="55">
        <v>104.9</v>
      </c>
      <c r="AX56" s="55">
        <v>105</v>
      </c>
      <c r="AY56" s="55">
        <v>104.7</v>
      </c>
      <c r="AZ56" s="53" t="s">
        <v>106</v>
      </c>
      <c r="BA56" s="53" t="s">
        <v>106</v>
      </c>
      <c r="BB56" s="53" t="s">
        <v>106</v>
      </c>
      <c r="BC56" s="53" t="s">
        <v>106</v>
      </c>
      <c r="BD56" s="53" t="s">
        <v>106</v>
      </c>
      <c r="BE56" s="53" t="s">
        <v>106</v>
      </c>
      <c r="BF56" s="53" t="s">
        <v>106</v>
      </c>
      <c r="BG56" s="53" t="s">
        <v>106</v>
      </c>
      <c r="BH56" s="53" t="s">
        <v>106</v>
      </c>
      <c r="BI56" s="53" t="s">
        <v>106</v>
      </c>
      <c r="BJ56" s="53" t="s">
        <v>106</v>
      </c>
      <c r="BK56" s="53" t="s">
        <v>106</v>
      </c>
      <c r="BL56" s="53" t="s">
        <v>106</v>
      </c>
      <c r="BM56" s="53" t="s">
        <v>106</v>
      </c>
      <c r="BN56" s="53" t="s">
        <v>106</v>
      </c>
    </row>
    <row r="57" spans="1:66" x14ac:dyDescent="0.3">
      <c r="A57" s="51" t="s">
        <v>155</v>
      </c>
      <c r="B57" s="52">
        <v>105</v>
      </c>
      <c r="C57" s="52">
        <v>105</v>
      </c>
      <c r="D57" s="52">
        <v>105</v>
      </c>
      <c r="E57" s="52">
        <v>105</v>
      </c>
      <c r="F57" s="52">
        <v>105</v>
      </c>
      <c r="G57" s="52">
        <v>105</v>
      </c>
      <c r="H57" s="52">
        <v>105</v>
      </c>
      <c r="I57" s="52">
        <v>105</v>
      </c>
      <c r="J57" s="52">
        <v>105</v>
      </c>
      <c r="K57" s="52">
        <v>105</v>
      </c>
      <c r="L57" s="52">
        <v>105</v>
      </c>
      <c r="M57" s="52">
        <v>105</v>
      </c>
      <c r="N57" s="52">
        <v>105</v>
      </c>
      <c r="O57" s="52">
        <v>105</v>
      </c>
      <c r="P57" s="52">
        <v>105</v>
      </c>
      <c r="Q57" s="52">
        <v>105</v>
      </c>
      <c r="R57" s="52">
        <v>105</v>
      </c>
      <c r="S57" s="52">
        <v>105</v>
      </c>
      <c r="T57" s="52">
        <v>105</v>
      </c>
      <c r="U57" s="52">
        <v>105</v>
      </c>
      <c r="V57" s="52">
        <v>105</v>
      </c>
      <c r="W57" s="52">
        <v>105</v>
      </c>
      <c r="X57" s="52">
        <v>105</v>
      </c>
      <c r="Y57" s="52">
        <v>105</v>
      </c>
      <c r="Z57" s="52">
        <v>105</v>
      </c>
      <c r="AA57" s="52">
        <v>105</v>
      </c>
      <c r="AB57" s="52">
        <v>105</v>
      </c>
      <c r="AC57" s="52">
        <v>105</v>
      </c>
      <c r="AD57" s="52">
        <v>105</v>
      </c>
      <c r="AE57" s="52">
        <v>105</v>
      </c>
      <c r="AF57" s="52">
        <v>105</v>
      </c>
      <c r="AG57" s="52">
        <v>105</v>
      </c>
      <c r="AH57" s="52">
        <v>105</v>
      </c>
      <c r="AI57" s="52">
        <v>105</v>
      </c>
      <c r="AJ57" s="52">
        <v>105</v>
      </c>
      <c r="AK57" s="52">
        <v>105</v>
      </c>
      <c r="AL57" s="52">
        <v>105</v>
      </c>
      <c r="AM57" s="52">
        <v>105</v>
      </c>
      <c r="AN57" s="52">
        <v>105</v>
      </c>
      <c r="AO57" s="52">
        <v>105</v>
      </c>
      <c r="AP57" s="52">
        <v>105</v>
      </c>
      <c r="AQ57" s="52">
        <v>105</v>
      </c>
      <c r="AR57" s="52">
        <v>105</v>
      </c>
      <c r="AS57" s="52">
        <v>105</v>
      </c>
      <c r="AT57" s="52">
        <v>105</v>
      </c>
      <c r="AU57" s="52">
        <v>105</v>
      </c>
      <c r="AV57" s="52">
        <v>105</v>
      </c>
      <c r="AW57" s="52">
        <v>105</v>
      </c>
      <c r="AX57" s="55">
        <v>105</v>
      </c>
      <c r="AY57" s="55">
        <v>105</v>
      </c>
      <c r="AZ57" s="55">
        <v>104.7</v>
      </c>
      <c r="BA57" s="53" t="s">
        <v>106</v>
      </c>
      <c r="BB57" s="53" t="s">
        <v>106</v>
      </c>
      <c r="BC57" s="53" t="s">
        <v>106</v>
      </c>
      <c r="BD57" s="53" t="s">
        <v>106</v>
      </c>
      <c r="BE57" s="53" t="s">
        <v>106</v>
      </c>
      <c r="BF57" s="53" t="s">
        <v>106</v>
      </c>
      <c r="BG57" s="53" t="s">
        <v>106</v>
      </c>
      <c r="BH57" s="53" t="s">
        <v>106</v>
      </c>
      <c r="BI57" s="53" t="s">
        <v>106</v>
      </c>
      <c r="BJ57" s="53" t="s">
        <v>106</v>
      </c>
      <c r="BK57" s="53" t="s">
        <v>106</v>
      </c>
      <c r="BL57" s="53" t="s">
        <v>106</v>
      </c>
      <c r="BM57" s="53" t="s">
        <v>106</v>
      </c>
      <c r="BN57" s="53" t="s">
        <v>106</v>
      </c>
    </row>
    <row r="58" spans="1:66" x14ac:dyDescent="0.3">
      <c r="A58" s="51" t="s">
        <v>156</v>
      </c>
      <c r="B58" s="52">
        <v>105.1</v>
      </c>
      <c r="C58" s="52">
        <v>105.1</v>
      </c>
      <c r="D58" s="52">
        <v>105.1</v>
      </c>
      <c r="E58" s="52">
        <v>105.1</v>
      </c>
      <c r="F58" s="52">
        <v>105.1</v>
      </c>
      <c r="G58" s="52">
        <v>105.1</v>
      </c>
      <c r="H58" s="52">
        <v>105.1</v>
      </c>
      <c r="I58" s="52">
        <v>105.1</v>
      </c>
      <c r="J58" s="52">
        <v>105.1</v>
      </c>
      <c r="K58" s="52">
        <v>105.1</v>
      </c>
      <c r="L58" s="52">
        <v>105.1</v>
      </c>
      <c r="M58" s="52">
        <v>105.1</v>
      </c>
      <c r="N58" s="52">
        <v>105.1</v>
      </c>
      <c r="O58" s="52">
        <v>105.1</v>
      </c>
      <c r="P58" s="52">
        <v>105.1</v>
      </c>
      <c r="Q58" s="52">
        <v>105.1</v>
      </c>
      <c r="R58" s="52">
        <v>105.1</v>
      </c>
      <c r="S58" s="52">
        <v>105.1</v>
      </c>
      <c r="T58" s="52">
        <v>105.1</v>
      </c>
      <c r="U58" s="52">
        <v>105.1</v>
      </c>
      <c r="V58" s="52">
        <v>105.1</v>
      </c>
      <c r="W58" s="52">
        <v>105.1</v>
      </c>
      <c r="X58" s="52">
        <v>105.1</v>
      </c>
      <c r="Y58" s="52">
        <v>105.1</v>
      </c>
      <c r="Z58" s="52">
        <v>105.1</v>
      </c>
      <c r="AA58" s="52">
        <v>105.1</v>
      </c>
      <c r="AB58" s="52">
        <v>105.1</v>
      </c>
      <c r="AC58" s="52">
        <v>105.1</v>
      </c>
      <c r="AD58" s="52">
        <v>105.1</v>
      </c>
      <c r="AE58" s="52">
        <v>105.1</v>
      </c>
      <c r="AF58" s="52">
        <v>105.1</v>
      </c>
      <c r="AG58" s="52">
        <v>105.1</v>
      </c>
      <c r="AH58" s="52">
        <v>105.1</v>
      </c>
      <c r="AI58" s="52">
        <v>105.1</v>
      </c>
      <c r="AJ58" s="52">
        <v>105.1</v>
      </c>
      <c r="AK58" s="52">
        <v>105.1</v>
      </c>
      <c r="AL58" s="52">
        <v>105.1</v>
      </c>
      <c r="AM58" s="52">
        <v>105.1</v>
      </c>
      <c r="AN58" s="52">
        <v>105.1</v>
      </c>
      <c r="AO58" s="52">
        <v>105.1</v>
      </c>
      <c r="AP58" s="52">
        <v>105.1</v>
      </c>
      <c r="AQ58" s="52">
        <v>105.1</v>
      </c>
      <c r="AR58" s="52">
        <v>105.1</v>
      </c>
      <c r="AS58" s="52">
        <v>105.1</v>
      </c>
      <c r="AT58" s="52">
        <v>105.1</v>
      </c>
      <c r="AU58" s="52">
        <v>105.1</v>
      </c>
      <c r="AV58" s="52">
        <v>105.1</v>
      </c>
      <c r="AW58" s="52">
        <v>105.1</v>
      </c>
      <c r="AX58" s="52">
        <v>105.1</v>
      </c>
      <c r="AY58" s="55">
        <v>105.1</v>
      </c>
      <c r="AZ58" s="55">
        <v>104.9</v>
      </c>
      <c r="BA58" s="55">
        <v>104.8</v>
      </c>
      <c r="BB58" s="53" t="s">
        <v>106</v>
      </c>
      <c r="BC58" s="53" t="s">
        <v>106</v>
      </c>
      <c r="BD58" s="53" t="s">
        <v>106</v>
      </c>
      <c r="BE58" s="53" t="s">
        <v>106</v>
      </c>
      <c r="BF58" s="53" t="s">
        <v>106</v>
      </c>
      <c r="BG58" s="53" t="s">
        <v>106</v>
      </c>
      <c r="BH58" s="53" t="s">
        <v>106</v>
      </c>
      <c r="BI58" s="53" t="s">
        <v>106</v>
      </c>
      <c r="BJ58" s="53" t="s">
        <v>106</v>
      </c>
      <c r="BK58" s="53" t="s">
        <v>106</v>
      </c>
      <c r="BL58" s="53" t="s">
        <v>106</v>
      </c>
      <c r="BM58" s="53" t="s">
        <v>106</v>
      </c>
      <c r="BN58" s="53" t="s">
        <v>106</v>
      </c>
    </row>
    <row r="59" spans="1:66" x14ac:dyDescent="0.3">
      <c r="A59" s="51" t="s">
        <v>157</v>
      </c>
      <c r="B59" s="52">
        <v>104.8</v>
      </c>
      <c r="C59" s="52">
        <v>104.8</v>
      </c>
      <c r="D59" s="52">
        <v>104.8</v>
      </c>
      <c r="E59" s="52">
        <v>104.8</v>
      </c>
      <c r="F59" s="52">
        <v>104.8</v>
      </c>
      <c r="G59" s="52">
        <v>104.8</v>
      </c>
      <c r="H59" s="52">
        <v>104.8</v>
      </c>
      <c r="I59" s="52">
        <v>104.8</v>
      </c>
      <c r="J59" s="52">
        <v>104.8</v>
      </c>
      <c r="K59" s="52">
        <v>104.8</v>
      </c>
      <c r="L59" s="52">
        <v>104.8</v>
      </c>
      <c r="M59" s="52">
        <v>104.8</v>
      </c>
      <c r="N59" s="52">
        <v>104.8</v>
      </c>
      <c r="O59" s="52">
        <v>104.8</v>
      </c>
      <c r="P59" s="52">
        <v>104.8</v>
      </c>
      <c r="Q59" s="52">
        <v>104.8</v>
      </c>
      <c r="R59" s="52">
        <v>104.8</v>
      </c>
      <c r="S59" s="52">
        <v>104.8</v>
      </c>
      <c r="T59" s="52">
        <v>104.8</v>
      </c>
      <c r="U59" s="52">
        <v>104.8</v>
      </c>
      <c r="V59" s="52">
        <v>104.8</v>
      </c>
      <c r="W59" s="52">
        <v>104.8</v>
      </c>
      <c r="X59" s="52">
        <v>104.8</v>
      </c>
      <c r="Y59" s="52">
        <v>104.8</v>
      </c>
      <c r="Z59" s="52">
        <v>104.8</v>
      </c>
      <c r="AA59" s="52">
        <v>104.8</v>
      </c>
      <c r="AB59" s="52">
        <v>104.8</v>
      </c>
      <c r="AC59" s="52">
        <v>104.8</v>
      </c>
      <c r="AD59" s="52">
        <v>104.8</v>
      </c>
      <c r="AE59" s="52">
        <v>104.8</v>
      </c>
      <c r="AF59" s="52">
        <v>104.8</v>
      </c>
      <c r="AG59" s="52">
        <v>104.8</v>
      </c>
      <c r="AH59" s="52">
        <v>104.8</v>
      </c>
      <c r="AI59" s="52">
        <v>104.8</v>
      </c>
      <c r="AJ59" s="52">
        <v>104.8</v>
      </c>
      <c r="AK59" s="52">
        <v>104.8</v>
      </c>
      <c r="AL59" s="52">
        <v>104.8</v>
      </c>
      <c r="AM59" s="52">
        <v>104.8</v>
      </c>
      <c r="AN59" s="52">
        <v>104.8</v>
      </c>
      <c r="AO59" s="52">
        <v>104.8</v>
      </c>
      <c r="AP59" s="52">
        <v>104.8</v>
      </c>
      <c r="AQ59" s="52">
        <v>104.8</v>
      </c>
      <c r="AR59" s="52">
        <v>104.8</v>
      </c>
      <c r="AS59" s="52">
        <v>104.8</v>
      </c>
      <c r="AT59" s="52">
        <v>104.8</v>
      </c>
      <c r="AU59" s="52">
        <v>104.8</v>
      </c>
      <c r="AV59" s="52">
        <v>104.8</v>
      </c>
      <c r="AW59" s="52">
        <v>104.8</v>
      </c>
      <c r="AX59" s="52">
        <v>104.8</v>
      </c>
      <c r="AY59" s="52">
        <v>104.8</v>
      </c>
      <c r="AZ59" s="55">
        <v>104.7</v>
      </c>
      <c r="BA59" s="55">
        <v>104.8</v>
      </c>
      <c r="BB59" s="55">
        <v>104.9</v>
      </c>
      <c r="BC59" s="53" t="s">
        <v>106</v>
      </c>
      <c r="BD59" s="53" t="s">
        <v>106</v>
      </c>
      <c r="BE59" s="53" t="s">
        <v>106</v>
      </c>
      <c r="BF59" s="53" t="s">
        <v>106</v>
      </c>
      <c r="BG59" s="53" t="s">
        <v>106</v>
      </c>
      <c r="BH59" s="53" t="s">
        <v>106</v>
      </c>
      <c r="BI59" s="53" t="s">
        <v>106</v>
      </c>
      <c r="BJ59" s="53" t="s">
        <v>106</v>
      </c>
      <c r="BK59" s="53" t="s">
        <v>106</v>
      </c>
      <c r="BL59" s="53" t="s">
        <v>106</v>
      </c>
      <c r="BM59" s="53" t="s">
        <v>106</v>
      </c>
      <c r="BN59" s="53" t="s">
        <v>106</v>
      </c>
    </row>
    <row r="60" spans="1:66" x14ac:dyDescent="0.3">
      <c r="A60" s="51" t="s">
        <v>158</v>
      </c>
      <c r="B60" s="52">
        <v>104.6</v>
      </c>
      <c r="C60" s="52">
        <v>104.6</v>
      </c>
      <c r="D60" s="52">
        <v>104.6</v>
      </c>
      <c r="E60" s="52">
        <v>104.6</v>
      </c>
      <c r="F60" s="52">
        <v>104.6</v>
      </c>
      <c r="G60" s="52">
        <v>104.6</v>
      </c>
      <c r="H60" s="52">
        <v>104.6</v>
      </c>
      <c r="I60" s="52">
        <v>104.6</v>
      </c>
      <c r="J60" s="52">
        <v>104.6</v>
      </c>
      <c r="K60" s="52">
        <v>104.6</v>
      </c>
      <c r="L60" s="52">
        <v>104.6</v>
      </c>
      <c r="M60" s="52">
        <v>104.6</v>
      </c>
      <c r="N60" s="52">
        <v>104.6</v>
      </c>
      <c r="O60" s="52">
        <v>104.6</v>
      </c>
      <c r="P60" s="52">
        <v>104.6</v>
      </c>
      <c r="Q60" s="52">
        <v>104.6</v>
      </c>
      <c r="R60" s="52">
        <v>104.6</v>
      </c>
      <c r="S60" s="52">
        <v>104.6</v>
      </c>
      <c r="T60" s="52">
        <v>104.6</v>
      </c>
      <c r="U60" s="52">
        <v>104.6</v>
      </c>
      <c r="V60" s="52">
        <v>104.6</v>
      </c>
      <c r="W60" s="52">
        <v>104.6</v>
      </c>
      <c r="X60" s="52">
        <v>104.6</v>
      </c>
      <c r="Y60" s="52">
        <v>104.6</v>
      </c>
      <c r="Z60" s="52">
        <v>104.6</v>
      </c>
      <c r="AA60" s="52">
        <v>104.6</v>
      </c>
      <c r="AB60" s="52">
        <v>104.6</v>
      </c>
      <c r="AC60" s="52">
        <v>104.6</v>
      </c>
      <c r="AD60" s="52">
        <v>104.6</v>
      </c>
      <c r="AE60" s="52">
        <v>104.6</v>
      </c>
      <c r="AF60" s="52">
        <v>104.6</v>
      </c>
      <c r="AG60" s="52">
        <v>104.6</v>
      </c>
      <c r="AH60" s="52">
        <v>104.6</v>
      </c>
      <c r="AI60" s="52">
        <v>104.6</v>
      </c>
      <c r="AJ60" s="52">
        <v>104.6</v>
      </c>
      <c r="AK60" s="52">
        <v>104.6</v>
      </c>
      <c r="AL60" s="52">
        <v>104.6</v>
      </c>
      <c r="AM60" s="52">
        <v>104.6</v>
      </c>
      <c r="AN60" s="52">
        <v>104.6</v>
      </c>
      <c r="AO60" s="52">
        <v>104.6</v>
      </c>
      <c r="AP60" s="52">
        <v>104.6</v>
      </c>
      <c r="AQ60" s="52">
        <v>104.6</v>
      </c>
      <c r="AR60" s="52">
        <v>104.6</v>
      </c>
      <c r="AS60" s="52">
        <v>104.6</v>
      </c>
      <c r="AT60" s="52">
        <v>104.6</v>
      </c>
      <c r="AU60" s="52">
        <v>104.6</v>
      </c>
      <c r="AV60" s="52">
        <v>104.6</v>
      </c>
      <c r="AW60" s="52">
        <v>104.6</v>
      </c>
      <c r="AX60" s="52">
        <v>104.6</v>
      </c>
      <c r="AY60" s="52">
        <v>104.6</v>
      </c>
      <c r="AZ60" s="52">
        <v>104.6</v>
      </c>
      <c r="BA60" s="55">
        <v>104.6</v>
      </c>
      <c r="BB60" s="55">
        <v>104.5</v>
      </c>
      <c r="BC60" s="55">
        <v>104.5</v>
      </c>
      <c r="BD60" s="53" t="s">
        <v>106</v>
      </c>
      <c r="BE60" s="53" t="s">
        <v>106</v>
      </c>
      <c r="BF60" s="53" t="s">
        <v>106</v>
      </c>
      <c r="BG60" s="53" t="s">
        <v>106</v>
      </c>
      <c r="BH60" s="53" t="s">
        <v>106</v>
      </c>
      <c r="BI60" s="53" t="s">
        <v>106</v>
      </c>
      <c r="BJ60" s="53" t="s">
        <v>106</v>
      </c>
      <c r="BK60" s="53" t="s">
        <v>106</v>
      </c>
      <c r="BL60" s="53" t="s">
        <v>106</v>
      </c>
      <c r="BM60" s="53" t="s">
        <v>106</v>
      </c>
      <c r="BN60" s="53" t="s">
        <v>106</v>
      </c>
    </row>
    <row r="61" spans="1:66" x14ac:dyDescent="0.3">
      <c r="A61" s="51" t="s">
        <v>159</v>
      </c>
      <c r="B61" s="52">
        <v>105.7</v>
      </c>
      <c r="C61" s="52">
        <v>105.7</v>
      </c>
      <c r="D61" s="52">
        <v>105.7</v>
      </c>
      <c r="E61" s="52">
        <v>105.7</v>
      </c>
      <c r="F61" s="52">
        <v>105.7</v>
      </c>
      <c r="G61" s="52">
        <v>105.7</v>
      </c>
      <c r="H61" s="52">
        <v>105.7</v>
      </c>
      <c r="I61" s="52">
        <v>105.7</v>
      </c>
      <c r="J61" s="52">
        <v>105.7</v>
      </c>
      <c r="K61" s="52">
        <v>105.7</v>
      </c>
      <c r="L61" s="52">
        <v>105.7</v>
      </c>
      <c r="M61" s="52">
        <v>105.7</v>
      </c>
      <c r="N61" s="52">
        <v>105.7</v>
      </c>
      <c r="O61" s="52">
        <v>105.7</v>
      </c>
      <c r="P61" s="52">
        <v>105.7</v>
      </c>
      <c r="Q61" s="52">
        <v>105.7</v>
      </c>
      <c r="R61" s="52">
        <v>105.7</v>
      </c>
      <c r="S61" s="52">
        <v>105.7</v>
      </c>
      <c r="T61" s="52">
        <v>105.7</v>
      </c>
      <c r="U61" s="52">
        <v>105.7</v>
      </c>
      <c r="V61" s="52">
        <v>105.7</v>
      </c>
      <c r="W61" s="52">
        <v>105.7</v>
      </c>
      <c r="X61" s="52">
        <v>105.7</v>
      </c>
      <c r="Y61" s="52">
        <v>105.7</v>
      </c>
      <c r="Z61" s="52">
        <v>105.7</v>
      </c>
      <c r="AA61" s="52">
        <v>105.7</v>
      </c>
      <c r="AB61" s="52">
        <v>105.7</v>
      </c>
      <c r="AC61" s="52">
        <v>105.7</v>
      </c>
      <c r="AD61" s="52">
        <v>105.7</v>
      </c>
      <c r="AE61" s="52">
        <v>105.7</v>
      </c>
      <c r="AF61" s="52">
        <v>105.7</v>
      </c>
      <c r="AG61" s="52">
        <v>105.7</v>
      </c>
      <c r="AH61" s="52">
        <v>105.7</v>
      </c>
      <c r="AI61" s="52">
        <v>105.7</v>
      </c>
      <c r="AJ61" s="52">
        <v>105.7</v>
      </c>
      <c r="AK61" s="52">
        <v>105.7</v>
      </c>
      <c r="AL61" s="52">
        <v>105.7</v>
      </c>
      <c r="AM61" s="52">
        <v>105.7</v>
      </c>
      <c r="AN61" s="52">
        <v>105.7</v>
      </c>
      <c r="AO61" s="52">
        <v>105.7</v>
      </c>
      <c r="AP61" s="52">
        <v>105.7</v>
      </c>
      <c r="AQ61" s="52">
        <v>105.7</v>
      </c>
      <c r="AR61" s="52">
        <v>105.7</v>
      </c>
      <c r="AS61" s="52">
        <v>105.7</v>
      </c>
      <c r="AT61" s="52">
        <v>105.7</v>
      </c>
      <c r="AU61" s="52">
        <v>105.7</v>
      </c>
      <c r="AV61" s="52">
        <v>105.7</v>
      </c>
      <c r="AW61" s="52">
        <v>105.7</v>
      </c>
      <c r="AX61" s="52">
        <v>105.7</v>
      </c>
      <c r="AY61" s="52">
        <v>105.7</v>
      </c>
      <c r="AZ61" s="52">
        <v>105.7</v>
      </c>
      <c r="BA61" s="52">
        <v>105.7</v>
      </c>
      <c r="BB61" s="55">
        <v>105.7</v>
      </c>
      <c r="BC61" s="55">
        <v>105.7</v>
      </c>
      <c r="BD61" s="55">
        <v>105.6</v>
      </c>
      <c r="BE61" s="53" t="s">
        <v>106</v>
      </c>
      <c r="BF61" s="53" t="s">
        <v>106</v>
      </c>
      <c r="BG61" s="53" t="s">
        <v>106</v>
      </c>
      <c r="BH61" s="53" t="s">
        <v>106</v>
      </c>
      <c r="BI61" s="53" t="s">
        <v>106</v>
      </c>
      <c r="BJ61" s="53" t="s">
        <v>106</v>
      </c>
      <c r="BK61" s="53" t="s">
        <v>106</v>
      </c>
      <c r="BL61" s="53" t="s">
        <v>106</v>
      </c>
      <c r="BM61" s="53" t="s">
        <v>106</v>
      </c>
      <c r="BN61" s="53" t="s">
        <v>106</v>
      </c>
    </row>
    <row r="62" spans="1:66" x14ac:dyDescent="0.3">
      <c r="A62" s="51" t="s">
        <v>160</v>
      </c>
      <c r="B62" s="52">
        <v>105.9</v>
      </c>
      <c r="C62" s="52">
        <v>105.9</v>
      </c>
      <c r="D62" s="52">
        <v>105.9</v>
      </c>
      <c r="E62" s="52">
        <v>105.9</v>
      </c>
      <c r="F62" s="52">
        <v>105.9</v>
      </c>
      <c r="G62" s="52">
        <v>105.9</v>
      </c>
      <c r="H62" s="52">
        <v>105.9</v>
      </c>
      <c r="I62" s="52">
        <v>105.9</v>
      </c>
      <c r="J62" s="52">
        <v>105.9</v>
      </c>
      <c r="K62" s="52">
        <v>105.9</v>
      </c>
      <c r="L62" s="52">
        <v>105.9</v>
      </c>
      <c r="M62" s="52">
        <v>105.9</v>
      </c>
      <c r="N62" s="52">
        <v>105.9</v>
      </c>
      <c r="O62" s="52">
        <v>105.9</v>
      </c>
      <c r="P62" s="52">
        <v>105.9</v>
      </c>
      <c r="Q62" s="52">
        <v>105.9</v>
      </c>
      <c r="R62" s="52">
        <v>105.9</v>
      </c>
      <c r="S62" s="52">
        <v>105.9</v>
      </c>
      <c r="T62" s="52">
        <v>105.9</v>
      </c>
      <c r="U62" s="52">
        <v>105.9</v>
      </c>
      <c r="V62" s="52">
        <v>105.9</v>
      </c>
      <c r="W62" s="52">
        <v>105.9</v>
      </c>
      <c r="X62" s="52">
        <v>105.9</v>
      </c>
      <c r="Y62" s="52">
        <v>105.9</v>
      </c>
      <c r="Z62" s="52">
        <v>105.9</v>
      </c>
      <c r="AA62" s="52">
        <v>105.9</v>
      </c>
      <c r="AB62" s="52">
        <v>105.9</v>
      </c>
      <c r="AC62" s="52">
        <v>105.9</v>
      </c>
      <c r="AD62" s="52">
        <v>105.9</v>
      </c>
      <c r="AE62" s="52">
        <v>105.9</v>
      </c>
      <c r="AF62" s="52">
        <v>105.9</v>
      </c>
      <c r="AG62" s="52">
        <v>105.9</v>
      </c>
      <c r="AH62" s="52">
        <v>105.9</v>
      </c>
      <c r="AI62" s="52">
        <v>105.9</v>
      </c>
      <c r="AJ62" s="52">
        <v>105.9</v>
      </c>
      <c r="AK62" s="52">
        <v>105.9</v>
      </c>
      <c r="AL62" s="52">
        <v>105.9</v>
      </c>
      <c r="AM62" s="52">
        <v>105.9</v>
      </c>
      <c r="AN62" s="52">
        <v>105.9</v>
      </c>
      <c r="AO62" s="52">
        <v>105.9</v>
      </c>
      <c r="AP62" s="52">
        <v>105.9</v>
      </c>
      <c r="AQ62" s="52">
        <v>105.9</v>
      </c>
      <c r="AR62" s="52">
        <v>105.9</v>
      </c>
      <c r="AS62" s="52">
        <v>105.9</v>
      </c>
      <c r="AT62" s="52">
        <v>105.9</v>
      </c>
      <c r="AU62" s="52">
        <v>105.9</v>
      </c>
      <c r="AV62" s="52">
        <v>105.9</v>
      </c>
      <c r="AW62" s="52">
        <v>105.9</v>
      </c>
      <c r="AX62" s="52">
        <v>105.9</v>
      </c>
      <c r="AY62" s="52">
        <v>105.9</v>
      </c>
      <c r="AZ62" s="52">
        <v>105.9</v>
      </c>
      <c r="BA62" s="52">
        <v>105.9</v>
      </c>
      <c r="BB62" s="52">
        <v>105.9</v>
      </c>
      <c r="BC62" s="55">
        <v>105.9</v>
      </c>
      <c r="BD62" s="55">
        <v>105.9</v>
      </c>
      <c r="BE62" s="55">
        <v>105.9</v>
      </c>
      <c r="BF62" s="53" t="s">
        <v>106</v>
      </c>
      <c r="BG62" s="53" t="s">
        <v>106</v>
      </c>
      <c r="BH62" s="53" t="s">
        <v>106</v>
      </c>
      <c r="BI62" s="53" t="s">
        <v>106</v>
      </c>
      <c r="BJ62" s="53" t="s">
        <v>106</v>
      </c>
      <c r="BK62" s="53" t="s">
        <v>106</v>
      </c>
      <c r="BL62" s="53" t="s">
        <v>106</v>
      </c>
      <c r="BM62" s="53" t="s">
        <v>106</v>
      </c>
      <c r="BN62" s="53" t="s">
        <v>106</v>
      </c>
    </row>
    <row r="63" spans="1:66" x14ac:dyDescent="0.3">
      <c r="A63" s="51" t="s">
        <v>161</v>
      </c>
      <c r="B63" s="52">
        <v>105.6</v>
      </c>
      <c r="C63" s="52">
        <v>105.6</v>
      </c>
      <c r="D63" s="52">
        <v>105.6</v>
      </c>
      <c r="E63" s="52">
        <v>105.6</v>
      </c>
      <c r="F63" s="52">
        <v>105.6</v>
      </c>
      <c r="G63" s="52">
        <v>105.6</v>
      </c>
      <c r="H63" s="52">
        <v>105.6</v>
      </c>
      <c r="I63" s="52">
        <v>105.6</v>
      </c>
      <c r="J63" s="52">
        <v>105.6</v>
      </c>
      <c r="K63" s="52">
        <v>105.6</v>
      </c>
      <c r="L63" s="52">
        <v>105.6</v>
      </c>
      <c r="M63" s="52">
        <v>105.6</v>
      </c>
      <c r="N63" s="52">
        <v>105.6</v>
      </c>
      <c r="O63" s="52">
        <v>105.6</v>
      </c>
      <c r="P63" s="52">
        <v>105.6</v>
      </c>
      <c r="Q63" s="52">
        <v>105.6</v>
      </c>
      <c r="R63" s="52">
        <v>105.6</v>
      </c>
      <c r="S63" s="52">
        <v>105.6</v>
      </c>
      <c r="T63" s="52">
        <v>105.6</v>
      </c>
      <c r="U63" s="52">
        <v>105.6</v>
      </c>
      <c r="V63" s="52">
        <v>105.6</v>
      </c>
      <c r="W63" s="52">
        <v>105.6</v>
      </c>
      <c r="X63" s="52">
        <v>105.6</v>
      </c>
      <c r="Y63" s="52">
        <v>105.6</v>
      </c>
      <c r="Z63" s="52">
        <v>105.6</v>
      </c>
      <c r="AA63" s="52">
        <v>105.6</v>
      </c>
      <c r="AB63" s="52">
        <v>105.6</v>
      </c>
      <c r="AC63" s="52">
        <v>105.6</v>
      </c>
      <c r="AD63" s="52">
        <v>105.6</v>
      </c>
      <c r="AE63" s="52">
        <v>105.6</v>
      </c>
      <c r="AF63" s="52">
        <v>105.6</v>
      </c>
      <c r="AG63" s="52">
        <v>105.6</v>
      </c>
      <c r="AH63" s="52">
        <v>105.6</v>
      </c>
      <c r="AI63" s="52">
        <v>105.6</v>
      </c>
      <c r="AJ63" s="52">
        <v>105.6</v>
      </c>
      <c r="AK63" s="52">
        <v>105.6</v>
      </c>
      <c r="AL63" s="52">
        <v>105.6</v>
      </c>
      <c r="AM63" s="52">
        <v>105.6</v>
      </c>
      <c r="AN63" s="52">
        <v>105.6</v>
      </c>
      <c r="AO63" s="52">
        <v>105.6</v>
      </c>
      <c r="AP63" s="52">
        <v>105.6</v>
      </c>
      <c r="AQ63" s="52">
        <v>105.6</v>
      </c>
      <c r="AR63" s="52">
        <v>105.6</v>
      </c>
      <c r="AS63" s="52">
        <v>105.6</v>
      </c>
      <c r="AT63" s="52">
        <v>105.6</v>
      </c>
      <c r="AU63" s="52">
        <v>105.6</v>
      </c>
      <c r="AV63" s="52">
        <v>105.6</v>
      </c>
      <c r="AW63" s="52">
        <v>105.6</v>
      </c>
      <c r="AX63" s="52">
        <v>105.6</v>
      </c>
      <c r="AY63" s="52">
        <v>105.6</v>
      </c>
      <c r="AZ63" s="52">
        <v>105.6</v>
      </c>
      <c r="BA63" s="52">
        <v>105.6</v>
      </c>
      <c r="BB63" s="52">
        <v>105.6</v>
      </c>
      <c r="BC63" s="52">
        <v>105.6</v>
      </c>
      <c r="BD63" s="55">
        <v>105.5</v>
      </c>
      <c r="BE63" s="55">
        <v>105.5</v>
      </c>
      <c r="BF63" s="55">
        <v>105.4</v>
      </c>
      <c r="BG63" s="53" t="s">
        <v>106</v>
      </c>
      <c r="BH63" s="53" t="s">
        <v>106</v>
      </c>
      <c r="BI63" s="53" t="s">
        <v>106</v>
      </c>
      <c r="BJ63" s="53" t="s">
        <v>106</v>
      </c>
      <c r="BK63" s="53" t="s">
        <v>106</v>
      </c>
      <c r="BL63" s="53" t="s">
        <v>106</v>
      </c>
      <c r="BM63" s="53" t="s">
        <v>106</v>
      </c>
      <c r="BN63" s="53" t="s">
        <v>106</v>
      </c>
    </row>
    <row r="64" spans="1:66" x14ac:dyDescent="0.3">
      <c r="A64" s="51" t="s">
        <v>162</v>
      </c>
      <c r="B64" s="52">
        <v>105.1</v>
      </c>
      <c r="C64" s="52">
        <v>105.1</v>
      </c>
      <c r="D64" s="52">
        <v>105.1</v>
      </c>
      <c r="E64" s="52">
        <v>105.1</v>
      </c>
      <c r="F64" s="52">
        <v>105.1</v>
      </c>
      <c r="G64" s="52">
        <v>105.1</v>
      </c>
      <c r="H64" s="52">
        <v>105.1</v>
      </c>
      <c r="I64" s="52">
        <v>105.1</v>
      </c>
      <c r="J64" s="52">
        <v>105.1</v>
      </c>
      <c r="K64" s="52">
        <v>105.1</v>
      </c>
      <c r="L64" s="52">
        <v>105.1</v>
      </c>
      <c r="M64" s="52">
        <v>105.1</v>
      </c>
      <c r="N64" s="52">
        <v>105.1</v>
      </c>
      <c r="O64" s="52">
        <v>105.1</v>
      </c>
      <c r="P64" s="52">
        <v>105.1</v>
      </c>
      <c r="Q64" s="52">
        <v>105.1</v>
      </c>
      <c r="R64" s="52">
        <v>105.1</v>
      </c>
      <c r="S64" s="52">
        <v>105.1</v>
      </c>
      <c r="T64" s="52">
        <v>105.1</v>
      </c>
      <c r="U64" s="52">
        <v>105.1</v>
      </c>
      <c r="V64" s="52">
        <v>105.1</v>
      </c>
      <c r="W64" s="52">
        <v>105.1</v>
      </c>
      <c r="X64" s="52">
        <v>105.1</v>
      </c>
      <c r="Y64" s="52">
        <v>105.1</v>
      </c>
      <c r="Z64" s="52">
        <v>105.1</v>
      </c>
      <c r="AA64" s="52">
        <v>105.1</v>
      </c>
      <c r="AB64" s="52">
        <v>105.1</v>
      </c>
      <c r="AC64" s="52">
        <v>105.1</v>
      </c>
      <c r="AD64" s="52">
        <v>105.1</v>
      </c>
      <c r="AE64" s="52">
        <v>105.1</v>
      </c>
      <c r="AF64" s="52">
        <v>105.1</v>
      </c>
      <c r="AG64" s="52">
        <v>105.1</v>
      </c>
      <c r="AH64" s="52">
        <v>105.1</v>
      </c>
      <c r="AI64" s="52">
        <v>105.1</v>
      </c>
      <c r="AJ64" s="52">
        <v>105.1</v>
      </c>
      <c r="AK64" s="52">
        <v>105.1</v>
      </c>
      <c r="AL64" s="52">
        <v>105.1</v>
      </c>
      <c r="AM64" s="52">
        <v>105.1</v>
      </c>
      <c r="AN64" s="52">
        <v>105.1</v>
      </c>
      <c r="AO64" s="52">
        <v>105.1</v>
      </c>
      <c r="AP64" s="52">
        <v>105.1</v>
      </c>
      <c r="AQ64" s="52">
        <v>105.1</v>
      </c>
      <c r="AR64" s="52">
        <v>105.1</v>
      </c>
      <c r="AS64" s="52">
        <v>105.1</v>
      </c>
      <c r="AT64" s="52">
        <v>105.1</v>
      </c>
      <c r="AU64" s="52">
        <v>105.1</v>
      </c>
      <c r="AV64" s="52">
        <v>105.1</v>
      </c>
      <c r="AW64" s="52">
        <v>105.1</v>
      </c>
      <c r="AX64" s="52">
        <v>105.1</v>
      </c>
      <c r="AY64" s="52">
        <v>105.1</v>
      </c>
      <c r="AZ64" s="52">
        <v>105.1</v>
      </c>
      <c r="BA64" s="52">
        <v>105.1</v>
      </c>
      <c r="BB64" s="52">
        <v>105.1</v>
      </c>
      <c r="BC64" s="52">
        <v>105.1</v>
      </c>
      <c r="BD64" s="52">
        <v>105.1</v>
      </c>
      <c r="BE64" s="55">
        <v>105</v>
      </c>
      <c r="BF64" s="55">
        <v>105</v>
      </c>
      <c r="BG64" s="55">
        <v>105</v>
      </c>
      <c r="BH64" s="53" t="s">
        <v>106</v>
      </c>
      <c r="BI64" s="53" t="s">
        <v>106</v>
      </c>
      <c r="BJ64" s="53" t="s">
        <v>106</v>
      </c>
      <c r="BK64" s="53" t="s">
        <v>106</v>
      </c>
      <c r="BL64" s="53" t="s">
        <v>106</v>
      </c>
      <c r="BM64" s="53" t="s">
        <v>106</v>
      </c>
      <c r="BN64" s="53" t="s">
        <v>106</v>
      </c>
    </row>
    <row r="65" spans="1:66" x14ac:dyDescent="0.3">
      <c r="A65" s="51" t="s">
        <v>163</v>
      </c>
      <c r="B65" s="52">
        <v>104.7</v>
      </c>
      <c r="C65" s="52">
        <v>104.7</v>
      </c>
      <c r="D65" s="52">
        <v>104.7</v>
      </c>
      <c r="E65" s="52">
        <v>104.7</v>
      </c>
      <c r="F65" s="52">
        <v>104.7</v>
      </c>
      <c r="G65" s="52">
        <v>104.7</v>
      </c>
      <c r="H65" s="52">
        <v>104.7</v>
      </c>
      <c r="I65" s="52">
        <v>104.7</v>
      </c>
      <c r="J65" s="52">
        <v>104.7</v>
      </c>
      <c r="K65" s="52">
        <v>104.7</v>
      </c>
      <c r="L65" s="52">
        <v>104.7</v>
      </c>
      <c r="M65" s="52">
        <v>104.7</v>
      </c>
      <c r="N65" s="52">
        <v>104.7</v>
      </c>
      <c r="O65" s="52">
        <v>104.7</v>
      </c>
      <c r="P65" s="52">
        <v>104.7</v>
      </c>
      <c r="Q65" s="52">
        <v>104.7</v>
      </c>
      <c r="R65" s="52">
        <v>104.7</v>
      </c>
      <c r="S65" s="52">
        <v>104.7</v>
      </c>
      <c r="T65" s="52">
        <v>104.7</v>
      </c>
      <c r="U65" s="52">
        <v>104.7</v>
      </c>
      <c r="V65" s="52">
        <v>104.7</v>
      </c>
      <c r="W65" s="52">
        <v>104.7</v>
      </c>
      <c r="X65" s="52">
        <v>104.7</v>
      </c>
      <c r="Y65" s="52">
        <v>104.7</v>
      </c>
      <c r="Z65" s="52">
        <v>104.7</v>
      </c>
      <c r="AA65" s="52">
        <v>104.7</v>
      </c>
      <c r="AB65" s="52">
        <v>104.7</v>
      </c>
      <c r="AC65" s="52">
        <v>104.7</v>
      </c>
      <c r="AD65" s="52">
        <v>104.7</v>
      </c>
      <c r="AE65" s="52">
        <v>104.7</v>
      </c>
      <c r="AF65" s="52">
        <v>104.7</v>
      </c>
      <c r="AG65" s="52">
        <v>104.7</v>
      </c>
      <c r="AH65" s="52">
        <v>104.7</v>
      </c>
      <c r="AI65" s="52">
        <v>104.7</v>
      </c>
      <c r="AJ65" s="52">
        <v>104.7</v>
      </c>
      <c r="AK65" s="52">
        <v>104.7</v>
      </c>
      <c r="AL65" s="52">
        <v>104.7</v>
      </c>
      <c r="AM65" s="52">
        <v>104.7</v>
      </c>
      <c r="AN65" s="52">
        <v>104.7</v>
      </c>
      <c r="AO65" s="52">
        <v>104.7</v>
      </c>
      <c r="AP65" s="52">
        <v>104.7</v>
      </c>
      <c r="AQ65" s="52">
        <v>104.7</v>
      </c>
      <c r="AR65" s="52">
        <v>104.7</v>
      </c>
      <c r="AS65" s="52">
        <v>104.7</v>
      </c>
      <c r="AT65" s="52">
        <v>104.7</v>
      </c>
      <c r="AU65" s="52">
        <v>104.7</v>
      </c>
      <c r="AV65" s="52">
        <v>104.7</v>
      </c>
      <c r="AW65" s="52">
        <v>104.7</v>
      </c>
      <c r="AX65" s="52">
        <v>104.7</v>
      </c>
      <c r="AY65" s="52">
        <v>104.7</v>
      </c>
      <c r="AZ65" s="52">
        <v>104.7</v>
      </c>
      <c r="BA65" s="52">
        <v>104.7</v>
      </c>
      <c r="BB65" s="52">
        <v>104.7</v>
      </c>
      <c r="BC65" s="52">
        <v>104.7</v>
      </c>
      <c r="BD65" s="52">
        <v>104.7</v>
      </c>
      <c r="BE65" s="52">
        <v>104.7</v>
      </c>
      <c r="BF65" s="55">
        <v>104.7</v>
      </c>
      <c r="BG65" s="55">
        <v>104.6</v>
      </c>
      <c r="BH65" s="55">
        <v>104.5</v>
      </c>
      <c r="BI65" s="53" t="s">
        <v>106</v>
      </c>
      <c r="BJ65" s="53" t="s">
        <v>106</v>
      </c>
      <c r="BK65" s="53" t="s">
        <v>106</v>
      </c>
      <c r="BL65" s="53" t="s">
        <v>106</v>
      </c>
      <c r="BM65" s="53" t="s">
        <v>106</v>
      </c>
      <c r="BN65" s="53" t="s">
        <v>106</v>
      </c>
    </row>
    <row r="66" spans="1:66" x14ac:dyDescent="0.3">
      <c r="A66" s="51" t="s">
        <v>164</v>
      </c>
      <c r="B66" s="52">
        <v>103.9</v>
      </c>
      <c r="C66" s="52">
        <v>103.9</v>
      </c>
      <c r="D66" s="52">
        <v>103.9</v>
      </c>
      <c r="E66" s="52">
        <v>103.9</v>
      </c>
      <c r="F66" s="52">
        <v>103.9</v>
      </c>
      <c r="G66" s="52">
        <v>103.9</v>
      </c>
      <c r="H66" s="52">
        <v>103.9</v>
      </c>
      <c r="I66" s="52">
        <v>103.9</v>
      </c>
      <c r="J66" s="52">
        <v>103.9</v>
      </c>
      <c r="K66" s="52">
        <v>103.9</v>
      </c>
      <c r="L66" s="52">
        <v>103.9</v>
      </c>
      <c r="M66" s="52">
        <v>103.9</v>
      </c>
      <c r="N66" s="52">
        <v>103.9</v>
      </c>
      <c r="O66" s="52">
        <v>103.9</v>
      </c>
      <c r="P66" s="52">
        <v>103.9</v>
      </c>
      <c r="Q66" s="52">
        <v>103.9</v>
      </c>
      <c r="R66" s="52">
        <v>103.9</v>
      </c>
      <c r="S66" s="52">
        <v>103.9</v>
      </c>
      <c r="T66" s="52">
        <v>103.9</v>
      </c>
      <c r="U66" s="52">
        <v>103.9</v>
      </c>
      <c r="V66" s="52">
        <v>103.9</v>
      </c>
      <c r="W66" s="52">
        <v>103.9</v>
      </c>
      <c r="X66" s="52">
        <v>103.9</v>
      </c>
      <c r="Y66" s="52">
        <v>103.9</v>
      </c>
      <c r="Z66" s="52">
        <v>103.9</v>
      </c>
      <c r="AA66" s="52">
        <v>103.9</v>
      </c>
      <c r="AB66" s="52">
        <v>103.9</v>
      </c>
      <c r="AC66" s="52">
        <v>103.9</v>
      </c>
      <c r="AD66" s="52">
        <v>103.9</v>
      </c>
      <c r="AE66" s="52">
        <v>103.9</v>
      </c>
      <c r="AF66" s="52">
        <v>103.9</v>
      </c>
      <c r="AG66" s="52">
        <v>103.9</v>
      </c>
      <c r="AH66" s="52">
        <v>103.9</v>
      </c>
      <c r="AI66" s="52">
        <v>103.9</v>
      </c>
      <c r="AJ66" s="52">
        <v>103.9</v>
      </c>
      <c r="AK66" s="52">
        <v>103.9</v>
      </c>
      <c r="AL66" s="52">
        <v>103.9</v>
      </c>
      <c r="AM66" s="52">
        <v>103.9</v>
      </c>
      <c r="AN66" s="52">
        <v>103.9</v>
      </c>
      <c r="AO66" s="52">
        <v>103.9</v>
      </c>
      <c r="AP66" s="52">
        <v>103.9</v>
      </c>
      <c r="AQ66" s="52">
        <v>103.9</v>
      </c>
      <c r="AR66" s="52">
        <v>103.9</v>
      </c>
      <c r="AS66" s="52">
        <v>103.9</v>
      </c>
      <c r="AT66" s="52">
        <v>103.9</v>
      </c>
      <c r="AU66" s="52">
        <v>103.9</v>
      </c>
      <c r="AV66" s="52">
        <v>103.9</v>
      </c>
      <c r="AW66" s="52">
        <v>103.9</v>
      </c>
      <c r="AX66" s="52">
        <v>103.9</v>
      </c>
      <c r="AY66" s="52">
        <v>103.9</v>
      </c>
      <c r="AZ66" s="52">
        <v>103.9</v>
      </c>
      <c r="BA66" s="52">
        <v>103.9</v>
      </c>
      <c r="BB66" s="52">
        <v>103.9</v>
      </c>
      <c r="BC66" s="52">
        <v>103.9</v>
      </c>
      <c r="BD66" s="52">
        <v>103.9</v>
      </c>
      <c r="BE66" s="52">
        <v>103.9</v>
      </c>
      <c r="BF66" s="52">
        <v>103.9</v>
      </c>
      <c r="BG66" s="55">
        <v>103.9</v>
      </c>
      <c r="BH66" s="55">
        <v>103.8</v>
      </c>
      <c r="BI66" s="55">
        <v>103.8</v>
      </c>
      <c r="BJ66" s="53" t="s">
        <v>106</v>
      </c>
      <c r="BK66" s="53" t="s">
        <v>106</v>
      </c>
      <c r="BL66" s="53" t="s">
        <v>106</v>
      </c>
      <c r="BM66" s="53" t="s">
        <v>106</v>
      </c>
      <c r="BN66" s="53" t="s">
        <v>106</v>
      </c>
    </row>
    <row r="67" spans="1:66" x14ac:dyDescent="0.3">
      <c r="A67" s="51" t="s">
        <v>165</v>
      </c>
      <c r="B67" s="52">
        <v>103.5</v>
      </c>
      <c r="C67" s="52">
        <v>103.5</v>
      </c>
      <c r="D67" s="52">
        <v>103.5</v>
      </c>
      <c r="E67" s="52">
        <v>103.5</v>
      </c>
      <c r="F67" s="52">
        <v>103.5</v>
      </c>
      <c r="G67" s="52">
        <v>103.5</v>
      </c>
      <c r="H67" s="52">
        <v>103.5</v>
      </c>
      <c r="I67" s="52">
        <v>103.5</v>
      </c>
      <c r="J67" s="52">
        <v>103.5</v>
      </c>
      <c r="K67" s="52">
        <v>103.5</v>
      </c>
      <c r="L67" s="52">
        <v>103.5</v>
      </c>
      <c r="M67" s="52">
        <v>103.5</v>
      </c>
      <c r="N67" s="52">
        <v>103.5</v>
      </c>
      <c r="O67" s="52">
        <v>103.5</v>
      </c>
      <c r="P67" s="52">
        <v>103.5</v>
      </c>
      <c r="Q67" s="52">
        <v>103.5</v>
      </c>
      <c r="R67" s="52">
        <v>103.5</v>
      </c>
      <c r="S67" s="52">
        <v>103.5</v>
      </c>
      <c r="T67" s="52">
        <v>103.5</v>
      </c>
      <c r="U67" s="52">
        <v>103.5</v>
      </c>
      <c r="V67" s="52">
        <v>103.5</v>
      </c>
      <c r="W67" s="52">
        <v>103.5</v>
      </c>
      <c r="X67" s="52">
        <v>103.5</v>
      </c>
      <c r="Y67" s="52">
        <v>103.5</v>
      </c>
      <c r="Z67" s="52">
        <v>103.5</v>
      </c>
      <c r="AA67" s="52">
        <v>103.5</v>
      </c>
      <c r="AB67" s="52">
        <v>103.5</v>
      </c>
      <c r="AC67" s="52">
        <v>103.5</v>
      </c>
      <c r="AD67" s="52">
        <v>103.5</v>
      </c>
      <c r="AE67" s="52">
        <v>103.5</v>
      </c>
      <c r="AF67" s="52">
        <v>103.5</v>
      </c>
      <c r="AG67" s="52">
        <v>103.5</v>
      </c>
      <c r="AH67" s="52">
        <v>103.5</v>
      </c>
      <c r="AI67" s="52">
        <v>103.5</v>
      </c>
      <c r="AJ67" s="52">
        <v>103.5</v>
      </c>
      <c r="AK67" s="52">
        <v>103.5</v>
      </c>
      <c r="AL67" s="52">
        <v>103.5</v>
      </c>
      <c r="AM67" s="52">
        <v>103.5</v>
      </c>
      <c r="AN67" s="52">
        <v>103.5</v>
      </c>
      <c r="AO67" s="52">
        <v>103.5</v>
      </c>
      <c r="AP67" s="52">
        <v>103.5</v>
      </c>
      <c r="AQ67" s="52">
        <v>103.5</v>
      </c>
      <c r="AR67" s="52">
        <v>103.5</v>
      </c>
      <c r="AS67" s="52">
        <v>103.5</v>
      </c>
      <c r="AT67" s="52">
        <v>103.5</v>
      </c>
      <c r="AU67" s="52">
        <v>103.5</v>
      </c>
      <c r="AV67" s="52">
        <v>103.5</v>
      </c>
      <c r="AW67" s="52">
        <v>103.5</v>
      </c>
      <c r="AX67" s="52">
        <v>103.5</v>
      </c>
      <c r="AY67" s="52">
        <v>103.5</v>
      </c>
      <c r="AZ67" s="52">
        <v>103.5</v>
      </c>
      <c r="BA67" s="52">
        <v>103.5</v>
      </c>
      <c r="BB67" s="52">
        <v>103.5</v>
      </c>
      <c r="BC67" s="52">
        <v>103.5</v>
      </c>
      <c r="BD67" s="52">
        <v>103.5</v>
      </c>
      <c r="BE67" s="52">
        <v>103.5</v>
      </c>
      <c r="BF67" s="52">
        <v>103.5</v>
      </c>
      <c r="BG67" s="52">
        <v>103.5</v>
      </c>
      <c r="BH67" s="55">
        <v>103.5</v>
      </c>
      <c r="BI67" s="55">
        <v>103.5</v>
      </c>
      <c r="BJ67" s="55">
        <v>103.5</v>
      </c>
      <c r="BK67" s="53" t="s">
        <v>106</v>
      </c>
      <c r="BL67" s="53" t="s">
        <v>106</v>
      </c>
      <c r="BM67" s="53" t="s">
        <v>106</v>
      </c>
      <c r="BN67" s="53" t="s">
        <v>106</v>
      </c>
    </row>
    <row r="68" spans="1:66" x14ac:dyDescent="0.3">
      <c r="A68" s="51" t="s">
        <v>166</v>
      </c>
      <c r="B68" s="52">
        <v>102.8</v>
      </c>
      <c r="C68" s="52">
        <v>102.8</v>
      </c>
      <c r="D68" s="52">
        <v>102.8</v>
      </c>
      <c r="E68" s="52">
        <v>102.8</v>
      </c>
      <c r="F68" s="52">
        <v>102.8</v>
      </c>
      <c r="G68" s="52">
        <v>102.8</v>
      </c>
      <c r="H68" s="52">
        <v>102.8</v>
      </c>
      <c r="I68" s="52">
        <v>102.8</v>
      </c>
      <c r="J68" s="52">
        <v>102.8</v>
      </c>
      <c r="K68" s="52">
        <v>102.8</v>
      </c>
      <c r="L68" s="52">
        <v>102.8</v>
      </c>
      <c r="M68" s="52">
        <v>102.8</v>
      </c>
      <c r="N68" s="52">
        <v>102.8</v>
      </c>
      <c r="O68" s="52">
        <v>102.8</v>
      </c>
      <c r="P68" s="52">
        <v>102.8</v>
      </c>
      <c r="Q68" s="52">
        <v>102.8</v>
      </c>
      <c r="R68" s="52">
        <v>102.8</v>
      </c>
      <c r="S68" s="52">
        <v>102.8</v>
      </c>
      <c r="T68" s="52">
        <v>102.8</v>
      </c>
      <c r="U68" s="52">
        <v>102.8</v>
      </c>
      <c r="V68" s="52">
        <v>102.8</v>
      </c>
      <c r="W68" s="52">
        <v>102.8</v>
      </c>
      <c r="X68" s="52">
        <v>102.8</v>
      </c>
      <c r="Y68" s="52">
        <v>102.8</v>
      </c>
      <c r="Z68" s="52">
        <v>102.8</v>
      </c>
      <c r="AA68" s="52">
        <v>102.8</v>
      </c>
      <c r="AB68" s="52">
        <v>102.8</v>
      </c>
      <c r="AC68" s="52">
        <v>102.8</v>
      </c>
      <c r="AD68" s="52">
        <v>102.8</v>
      </c>
      <c r="AE68" s="52">
        <v>102.8</v>
      </c>
      <c r="AF68" s="52">
        <v>102.8</v>
      </c>
      <c r="AG68" s="52">
        <v>102.8</v>
      </c>
      <c r="AH68" s="52">
        <v>102.8</v>
      </c>
      <c r="AI68" s="52">
        <v>102.8</v>
      </c>
      <c r="AJ68" s="52">
        <v>102.8</v>
      </c>
      <c r="AK68" s="52">
        <v>102.8</v>
      </c>
      <c r="AL68" s="52">
        <v>102.8</v>
      </c>
      <c r="AM68" s="52">
        <v>102.8</v>
      </c>
      <c r="AN68" s="52">
        <v>102.8</v>
      </c>
      <c r="AO68" s="52">
        <v>102.8</v>
      </c>
      <c r="AP68" s="52">
        <v>102.8</v>
      </c>
      <c r="AQ68" s="52">
        <v>102.8</v>
      </c>
      <c r="AR68" s="52">
        <v>102.8</v>
      </c>
      <c r="AS68" s="52">
        <v>102.8</v>
      </c>
      <c r="AT68" s="52">
        <v>102.8</v>
      </c>
      <c r="AU68" s="52">
        <v>102.8</v>
      </c>
      <c r="AV68" s="52">
        <v>102.8</v>
      </c>
      <c r="AW68" s="52">
        <v>102.8</v>
      </c>
      <c r="AX68" s="52">
        <v>102.8</v>
      </c>
      <c r="AY68" s="52">
        <v>102.8</v>
      </c>
      <c r="AZ68" s="52">
        <v>102.8</v>
      </c>
      <c r="BA68" s="52">
        <v>102.8</v>
      </c>
      <c r="BB68" s="52">
        <v>102.8</v>
      </c>
      <c r="BC68" s="52">
        <v>102.8</v>
      </c>
      <c r="BD68" s="52">
        <v>102.8</v>
      </c>
      <c r="BE68" s="52">
        <v>102.8</v>
      </c>
      <c r="BF68" s="52">
        <v>102.8</v>
      </c>
      <c r="BG68" s="52">
        <v>102.8</v>
      </c>
      <c r="BH68" s="52">
        <v>102.8</v>
      </c>
      <c r="BI68" s="55">
        <v>102.8</v>
      </c>
      <c r="BJ68" s="55">
        <v>102.8</v>
      </c>
      <c r="BK68" s="55">
        <v>103.3</v>
      </c>
      <c r="BL68" s="53" t="s">
        <v>106</v>
      </c>
      <c r="BM68" s="53" t="s">
        <v>106</v>
      </c>
      <c r="BN68" s="53" t="s">
        <v>106</v>
      </c>
    </row>
    <row r="69" spans="1:66" x14ac:dyDescent="0.3">
      <c r="A69" s="51" t="s">
        <v>167</v>
      </c>
      <c r="B69" s="52">
        <v>103.2</v>
      </c>
      <c r="C69" s="52">
        <v>103.2</v>
      </c>
      <c r="D69" s="52">
        <v>103.2</v>
      </c>
      <c r="E69" s="52">
        <v>103.2</v>
      </c>
      <c r="F69" s="52">
        <v>103.2</v>
      </c>
      <c r="G69" s="52">
        <v>103.2</v>
      </c>
      <c r="H69" s="52">
        <v>103.2</v>
      </c>
      <c r="I69" s="52">
        <v>103.2</v>
      </c>
      <c r="J69" s="52">
        <v>103.2</v>
      </c>
      <c r="K69" s="52">
        <v>103.2</v>
      </c>
      <c r="L69" s="52">
        <v>103.2</v>
      </c>
      <c r="M69" s="52">
        <v>103.2</v>
      </c>
      <c r="N69" s="52">
        <v>103.2</v>
      </c>
      <c r="O69" s="52">
        <v>103.2</v>
      </c>
      <c r="P69" s="52">
        <v>103.2</v>
      </c>
      <c r="Q69" s="52">
        <v>103.2</v>
      </c>
      <c r="R69" s="52">
        <v>103.2</v>
      </c>
      <c r="S69" s="52">
        <v>103.2</v>
      </c>
      <c r="T69" s="52">
        <v>103.2</v>
      </c>
      <c r="U69" s="52">
        <v>103.2</v>
      </c>
      <c r="V69" s="52">
        <v>103.2</v>
      </c>
      <c r="W69" s="52">
        <v>103.2</v>
      </c>
      <c r="X69" s="52">
        <v>103.2</v>
      </c>
      <c r="Y69" s="52">
        <v>103.2</v>
      </c>
      <c r="Z69" s="52">
        <v>103.2</v>
      </c>
      <c r="AA69" s="52">
        <v>103.2</v>
      </c>
      <c r="AB69" s="52">
        <v>103.2</v>
      </c>
      <c r="AC69" s="52">
        <v>103.2</v>
      </c>
      <c r="AD69" s="52">
        <v>103.2</v>
      </c>
      <c r="AE69" s="52">
        <v>103.2</v>
      </c>
      <c r="AF69" s="52">
        <v>103.2</v>
      </c>
      <c r="AG69" s="52">
        <v>103.2</v>
      </c>
      <c r="AH69" s="52">
        <v>103.2</v>
      </c>
      <c r="AI69" s="52">
        <v>103.2</v>
      </c>
      <c r="AJ69" s="52">
        <v>103.2</v>
      </c>
      <c r="AK69" s="52">
        <v>103.2</v>
      </c>
      <c r="AL69" s="52">
        <v>103.2</v>
      </c>
      <c r="AM69" s="52">
        <v>103.2</v>
      </c>
      <c r="AN69" s="52">
        <v>103.2</v>
      </c>
      <c r="AO69" s="52">
        <v>103.2</v>
      </c>
      <c r="AP69" s="52">
        <v>103.2</v>
      </c>
      <c r="AQ69" s="52">
        <v>103.2</v>
      </c>
      <c r="AR69" s="52">
        <v>103.2</v>
      </c>
      <c r="AS69" s="52">
        <v>103.2</v>
      </c>
      <c r="AT69" s="52">
        <v>103.2</v>
      </c>
      <c r="AU69" s="52">
        <v>103.2</v>
      </c>
      <c r="AV69" s="52">
        <v>103.2</v>
      </c>
      <c r="AW69" s="52">
        <v>103.2</v>
      </c>
      <c r="AX69" s="52">
        <v>103.2</v>
      </c>
      <c r="AY69" s="52">
        <v>103.2</v>
      </c>
      <c r="AZ69" s="52">
        <v>103.2</v>
      </c>
      <c r="BA69" s="52">
        <v>103.2</v>
      </c>
      <c r="BB69" s="52">
        <v>103.2</v>
      </c>
      <c r="BC69" s="52">
        <v>103.2</v>
      </c>
      <c r="BD69" s="52">
        <v>103.2</v>
      </c>
      <c r="BE69" s="52">
        <v>103.2</v>
      </c>
      <c r="BF69" s="52">
        <v>103.2</v>
      </c>
      <c r="BG69" s="52">
        <v>103.2</v>
      </c>
      <c r="BH69" s="52">
        <v>103.2</v>
      </c>
      <c r="BI69" s="52">
        <v>103.2</v>
      </c>
      <c r="BJ69" s="55">
        <v>103.2</v>
      </c>
      <c r="BK69" s="55">
        <v>103.4</v>
      </c>
      <c r="BL69" s="55">
        <v>103.3</v>
      </c>
      <c r="BM69" s="53" t="s">
        <v>106</v>
      </c>
      <c r="BN69" s="53" t="s">
        <v>106</v>
      </c>
    </row>
    <row r="70" spans="1:66" x14ac:dyDescent="0.3">
      <c r="A70" s="51" t="s">
        <v>168</v>
      </c>
      <c r="B70" s="52">
        <v>102.7</v>
      </c>
      <c r="C70" s="52">
        <v>102.7</v>
      </c>
      <c r="D70" s="52">
        <v>102.7</v>
      </c>
      <c r="E70" s="52">
        <v>102.7</v>
      </c>
      <c r="F70" s="52">
        <v>102.7</v>
      </c>
      <c r="G70" s="52">
        <v>102.7</v>
      </c>
      <c r="H70" s="52">
        <v>102.7</v>
      </c>
      <c r="I70" s="52">
        <v>102.7</v>
      </c>
      <c r="J70" s="52">
        <v>102.7</v>
      </c>
      <c r="K70" s="52">
        <v>102.7</v>
      </c>
      <c r="L70" s="52">
        <v>102.7</v>
      </c>
      <c r="M70" s="52">
        <v>102.7</v>
      </c>
      <c r="N70" s="52">
        <v>102.7</v>
      </c>
      <c r="O70" s="52">
        <v>102.7</v>
      </c>
      <c r="P70" s="52">
        <v>102.7</v>
      </c>
      <c r="Q70" s="52">
        <v>102.7</v>
      </c>
      <c r="R70" s="52">
        <v>102.7</v>
      </c>
      <c r="S70" s="52">
        <v>102.7</v>
      </c>
      <c r="T70" s="52">
        <v>102.7</v>
      </c>
      <c r="U70" s="52">
        <v>102.7</v>
      </c>
      <c r="V70" s="52">
        <v>102.7</v>
      </c>
      <c r="W70" s="52">
        <v>102.7</v>
      </c>
      <c r="X70" s="52">
        <v>102.7</v>
      </c>
      <c r="Y70" s="52">
        <v>102.7</v>
      </c>
      <c r="Z70" s="52">
        <v>102.7</v>
      </c>
      <c r="AA70" s="52">
        <v>102.7</v>
      </c>
      <c r="AB70" s="52">
        <v>102.7</v>
      </c>
      <c r="AC70" s="52">
        <v>102.7</v>
      </c>
      <c r="AD70" s="52">
        <v>102.7</v>
      </c>
      <c r="AE70" s="52">
        <v>102.7</v>
      </c>
      <c r="AF70" s="52">
        <v>102.7</v>
      </c>
      <c r="AG70" s="52">
        <v>102.7</v>
      </c>
      <c r="AH70" s="52">
        <v>102.7</v>
      </c>
      <c r="AI70" s="52">
        <v>102.7</v>
      </c>
      <c r="AJ70" s="52">
        <v>102.7</v>
      </c>
      <c r="AK70" s="52">
        <v>102.7</v>
      </c>
      <c r="AL70" s="52">
        <v>102.7</v>
      </c>
      <c r="AM70" s="52">
        <v>102.7</v>
      </c>
      <c r="AN70" s="52">
        <v>102.7</v>
      </c>
      <c r="AO70" s="52">
        <v>102.7</v>
      </c>
      <c r="AP70" s="52">
        <v>102.7</v>
      </c>
      <c r="AQ70" s="52">
        <v>102.7</v>
      </c>
      <c r="AR70" s="52">
        <v>102.7</v>
      </c>
      <c r="AS70" s="52">
        <v>102.7</v>
      </c>
      <c r="AT70" s="52">
        <v>102.7</v>
      </c>
      <c r="AU70" s="52">
        <v>102.7</v>
      </c>
      <c r="AV70" s="52">
        <v>102.7</v>
      </c>
      <c r="AW70" s="52">
        <v>102.7</v>
      </c>
      <c r="AX70" s="52">
        <v>102.7</v>
      </c>
      <c r="AY70" s="52">
        <v>102.7</v>
      </c>
      <c r="AZ70" s="52">
        <v>102.7</v>
      </c>
      <c r="BA70" s="52">
        <v>102.7</v>
      </c>
      <c r="BB70" s="52">
        <v>102.7</v>
      </c>
      <c r="BC70" s="52">
        <v>102.7</v>
      </c>
      <c r="BD70" s="52">
        <v>102.7</v>
      </c>
      <c r="BE70" s="52">
        <v>102.7</v>
      </c>
      <c r="BF70" s="52">
        <v>102.7</v>
      </c>
      <c r="BG70" s="52">
        <v>102.7</v>
      </c>
      <c r="BH70" s="52">
        <v>102.7</v>
      </c>
      <c r="BI70" s="52">
        <v>102.7</v>
      </c>
      <c r="BJ70" s="52">
        <v>102.7</v>
      </c>
      <c r="BK70" s="55">
        <v>102.8</v>
      </c>
      <c r="BL70" s="55">
        <v>102.7</v>
      </c>
      <c r="BM70" s="55">
        <v>102.7</v>
      </c>
      <c r="BN70" s="53" t="s">
        <v>106</v>
      </c>
    </row>
    <row r="71" spans="1:66" x14ac:dyDescent="0.3">
      <c r="A71" s="51" t="s">
        <v>169</v>
      </c>
      <c r="B71" s="52">
        <v>102.4</v>
      </c>
      <c r="C71" s="52">
        <v>102.4</v>
      </c>
      <c r="D71" s="52">
        <v>102.4</v>
      </c>
      <c r="E71" s="52">
        <v>102.4</v>
      </c>
      <c r="F71" s="52">
        <v>102.4</v>
      </c>
      <c r="G71" s="52">
        <v>102.4</v>
      </c>
      <c r="H71" s="52">
        <v>102.4</v>
      </c>
      <c r="I71" s="52">
        <v>102.4</v>
      </c>
      <c r="J71" s="52">
        <v>102.4</v>
      </c>
      <c r="K71" s="52">
        <v>102.4</v>
      </c>
      <c r="L71" s="52">
        <v>102.4</v>
      </c>
      <c r="M71" s="52">
        <v>102.4</v>
      </c>
      <c r="N71" s="52">
        <v>102.4</v>
      </c>
      <c r="O71" s="52">
        <v>102.4</v>
      </c>
      <c r="P71" s="52">
        <v>102.4</v>
      </c>
      <c r="Q71" s="52">
        <v>102.4</v>
      </c>
      <c r="R71" s="52">
        <v>102.4</v>
      </c>
      <c r="S71" s="52">
        <v>102.4</v>
      </c>
      <c r="T71" s="52">
        <v>102.4</v>
      </c>
      <c r="U71" s="52">
        <v>102.4</v>
      </c>
      <c r="V71" s="52">
        <v>102.4</v>
      </c>
      <c r="W71" s="52">
        <v>102.4</v>
      </c>
      <c r="X71" s="52">
        <v>102.4</v>
      </c>
      <c r="Y71" s="52">
        <v>102.4</v>
      </c>
      <c r="Z71" s="52">
        <v>102.4</v>
      </c>
      <c r="AA71" s="52">
        <v>102.4</v>
      </c>
      <c r="AB71" s="52">
        <v>102.4</v>
      </c>
      <c r="AC71" s="52">
        <v>102.4</v>
      </c>
      <c r="AD71" s="52">
        <v>102.4</v>
      </c>
      <c r="AE71" s="52">
        <v>102.4</v>
      </c>
      <c r="AF71" s="52">
        <v>102.4</v>
      </c>
      <c r="AG71" s="52">
        <v>102.4</v>
      </c>
      <c r="AH71" s="52">
        <v>102.4</v>
      </c>
      <c r="AI71" s="52">
        <v>102.4</v>
      </c>
      <c r="AJ71" s="52">
        <v>102.4</v>
      </c>
      <c r="AK71" s="52">
        <v>102.4</v>
      </c>
      <c r="AL71" s="52">
        <v>102.4</v>
      </c>
      <c r="AM71" s="52">
        <v>102.4</v>
      </c>
      <c r="AN71" s="52">
        <v>102.4</v>
      </c>
      <c r="AO71" s="52">
        <v>102.4</v>
      </c>
      <c r="AP71" s="52">
        <v>102.4</v>
      </c>
      <c r="AQ71" s="52">
        <v>102.4</v>
      </c>
      <c r="AR71" s="52">
        <v>102.4</v>
      </c>
      <c r="AS71" s="52">
        <v>102.4</v>
      </c>
      <c r="AT71" s="52">
        <v>102.4</v>
      </c>
      <c r="AU71" s="52">
        <v>102.4</v>
      </c>
      <c r="AV71" s="52">
        <v>102.4</v>
      </c>
      <c r="AW71" s="52">
        <v>102.4</v>
      </c>
      <c r="AX71" s="52">
        <v>102.4</v>
      </c>
      <c r="AY71" s="52">
        <v>102.4</v>
      </c>
      <c r="AZ71" s="52">
        <v>102.4</v>
      </c>
      <c r="BA71" s="52">
        <v>102.4</v>
      </c>
      <c r="BB71" s="52">
        <v>102.4</v>
      </c>
      <c r="BC71" s="52">
        <v>102.4</v>
      </c>
      <c r="BD71" s="52">
        <v>102.4</v>
      </c>
      <c r="BE71" s="52">
        <v>102.4</v>
      </c>
      <c r="BF71" s="52">
        <v>102.4</v>
      </c>
      <c r="BG71" s="52">
        <v>102.4</v>
      </c>
      <c r="BH71" s="52">
        <v>102.4</v>
      </c>
      <c r="BI71" s="52">
        <v>102.4</v>
      </c>
      <c r="BJ71" s="52">
        <v>102.4</v>
      </c>
      <c r="BK71" s="52">
        <v>102.4</v>
      </c>
      <c r="BL71" s="55">
        <v>102.4</v>
      </c>
      <c r="BM71" s="55">
        <v>102.3</v>
      </c>
      <c r="BN71" s="55">
        <v>102.4</v>
      </c>
    </row>
    <row r="72" spans="1:66" x14ac:dyDescent="0.3">
      <c r="A72" s="51" t="s">
        <v>170</v>
      </c>
      <c r="B72" s="52">
        <v>102.1</v>
      </c>
      <c r="C72" s="52">
        <v>102.1</v>
      </c>
      <c r="D72" s="52">
        <v>102.1</v>
      </c>
      <c r="E72" s="52">
        <v>102.1</v>
      </c>
      <c r="F72" s="52">
        <v>102.1</v>
      </c>
      <c r="G72" s="52">
        <v>102.1</v>
      </c>
      <c r="H72" s="52">
        <v>102.1</v>
      </c>
      <c r="I72" s="52">
        <v>102.1</v>
      </c>
      <c r="J72" s="52">
        <v>102.1</v>
      </c>
      <c r="K72" s="52">
        <v>102.1</v>
      </c>
      <c r="L72" s="52">
        <v>102.1</v>
      </c>
      <c r="M72" s="52">
        <v>102.1</v>
      </c>
      <c r="N72" s="52">
        <v>102.1</v>
      </c>
      <c r="O72" s="52">
        <v>102.1</v>
      </c>
      <c r="P72" s="52">
        <v>102.1</v>
      </c>
      <c r="Q72" s="52">
        <v>102.1</v>
      </c>
      <c r="R72" s="52">
        <v>102.1</v>
      </c>
      <c r="S72" s="52">
        <v>102.1</v>
      </c>
      <c r="T72" s="52">
        <v>102.1</v>
      </c>
      <c r="U72" s="52">
        <v>102.1</v>
      </c>
      <c r="V72" s="52">
        <v>102.1</v>
      </c>
      <c r="W72" s="52">
        <v>102.1</v>
      </c>
      <c r="X72" s="52">
        <v>102.1</v>
      </c>
      <c r="Y72" s="52">
        <v>102.1</v>
      </c>
      <c r="Z72" s="52">
        <v>102.1</v>
      </c>
      <c r="AA72" s="52">
        <v>102.1</v>
      </c>
      <c r="AB72" s="52">
        <v>102.1</v>
      </c>
      <c r="AC72" s="52">
        <v>102.1</v>
      </c>
      <c r="AD72" s="52">
        <v>102.1</v>
      </c>
      <c r="AE72" s="52">
        <v>102.1</v>
      </c>
      <c r="AF72" s="52">
        <v>102.1</v>
      </c>
      <c r="AG72" s="52">
        <v>102.1</v>
      </c>
      <c r="AH72" s="52">
        <v>102.1</v>
      </c>
      <c r="AI72" s="52">
        <v>102.1</v>
      </c>
      <c r="AJ72" s="52">
        <v>102.1</v>
      </c>
      <c r="AK72" s="52">
        <v>102.1</v>
      </c>
      <c r="AL72" s="52">
        <v>102.1</v>
      </c>
      <c r="AM72" s="52">
        <v>102.1</v>
      </c>
      <c r="AN72" s="52">
        <v>102.1</v>
      </c>
      <c r="AO72" s="52">
        <v>102.1</v>
      </c>
      <c r="AP72" s="52">
        <v>102.1</v>
      </c>
      <c r="AQ72" s="52">
        <v>102.1</v>
      </c>
      <c r="AR72" s="52">
        <v>102.1</v>
      </c>
      <c r="AS72" s="52">
        <v>102.1</v>
      </c>
      <c r="AT72" s="52">
        <v>102.1</v>
      </c>
      <c r="AU72" s="52">
        <v>102.1</v>
      </c>
      <c r="AV72" s="52">
        <v>102.1</v>
      </c>
      <c r="AW72" s="52">
        <v>102.1</v>
      </c>
      <c r="AX72" s="52">
        <v>102.1</v>
      </c>
      <c r="AY72" s="52">
        <v>102.1</v>
      </c>
      <c r="AZ72" s="52">
        <v>102.1</v>
      </c>
      <c r="BA72" s="52">
        <v>102.1</v>
      </c>
      <c r="BB72" s="52">
        <v>102.1</v>
      </c>
      <c r="BC72" s="52">
        <v>102.1</v>
      </c>
      <c r="BD72" s="52">
        <v>102.1</v>
      </c>
      <c r="BE72" s="52">
        <v>102.1</v>
      </c>
      <c r="BF72" s="52">
        <v>102.1</v>
      </c>
      <c r="BG72" s="52">
        <v>102.1</v>
      </c>
      <c r="BH72" s="52">
        <v>102.1</v>
      </c>
      <c r="BI72" s="52">
        <v>102.1</v>
      </c>
      <c r="BJ72" s="52">
        <v>102.1</v>
      </c>
      <c r="BK72" s="52">
        <v>102.1</v>
      </c>
      <c r="BL72" s="52">
        <v>102.1</v>
      </c>
      <c r="BM72" s="55">
        <v>102</v>
      </c>
      <c r="BN72" s="55">
        <v>102</v>
      </c>
    </row>
    <row r="73" spans="1:66" x14ac:dyDescent="0.3">
      <c r="A73" s="51" t="s">
        <v>171</v>
      </c>
      <c r="B73" s="52">
        <v>102</v>
      </c>
      <c r="C73" s="52">
        <v>102</v>
      </c>
      <c r="D73" s="52">
        <v>102</v>
      </c>
      <c r="E73" s="52">
        <v>102</v>
      </c>
      <c r="F73" s="52">
        <v>102</v>
      </c>
      <c r="G73" s="52">
        <v>102</v>
      </c>
      <c r="H73" s="52">
        <v>102</v>
      </c>
      <c r="I73" s="52">
        <v>102</v>
      </c>
      <c r="J73" s="52">
        <v>102</v>
      </c>
      <c r="K73" s="52">
        <v>102</v>
      </c>
      <c r="L73" s="52">
        <v>102</v>
      </c>
      <c r="M73" s="52">
        <v>102</v>
      </c>
      <c r="N73" s="52">
        <v>102</v>
      </c>
      <c r="O73" s="52">
        <v>102</v>
      </c>
      <c r="P73" s="52">
        <v>102</v>
      </c>
      <c r="Q73" s="52">
        <v>102</v>
      </c>
      <c r="R73" s="52">
        <v>102</v>
      </c>
      <c r="S73" s="52">
        <v>102</v>
      </c>
      <c r="T73" s="52">
        <v>102</v>
      </c>
      <c r="U73" s="52">
        <v>102</v>
      </c>
      <c r="V73" s="52">
        <v>102</v>
      </c>
      <c r="W73" s="52">
        <v>102</v>
      </c>
      <c r="X73" s="52">
        <v>102</v>
      </c>
      <c r="Y73" s="52">
        <v>102</v>
      </c>
      <c r="Z73" s="52">
        <v>102</v>
      </c>
      <c r="AA73" s="52">
        <v>102</v>
      </c>
      <c r="AB73" s="52">
        <v>102</v>
      </c>
      <c r="AC73" s="52">
        <v>102</v>
      </c>
      <c r="AD73" s="52">
        <v>102</v>
      </c>
      <c r="AE73" s="52">
        <v>102</v>
      </c>
      <c r="AF73" s="52">
        <v>102</v>
      </c>
      <c r="AG73" s="52">
        <v>102</v>
      </c>
      <c r="AH73" s="52">
        <v>102</v>
      </c>
      <c r="AI73" s="52">
        <v>102</v>
      </c>
      <c r="AJ73" s="52">
        <v>102</v>
      </c>
      <c r="AK73" s="52">
        <v>102</v>
      </c>
      <c r="AL73" s="52">
        <v>102</v>
      </c>
      <c r="AM73" s="52">
        <v>102</v>
      </c>
      <c r="AN73" s="52">
        <v>102</v>
      </c>
      <c r="AO73" s="52">
        <v>102</v>
      </c>
      <c r="AP73" s="52">
        <v>102</v>
      </c>
      <c r="AQ73" s="52">
        <v>102</v>
      </c>
      <c r="AR73" s="52">
        <v>102</v>
      </c>
      <c r="AS73" s="52">
        <v>102</v>
      </c>
      <c r="AT73" s="52">
        <v>102</v>
      </c>
      <c r="AU73" s="52">
        <v>102</v>
      </c>
      <c r="AV73" s="52">
        <v>102</v>
      </c>
      <c r="AW73" s="52">
        <v>102</v>
      </c>
      <c r="AX73" s="52">
        <v>102</v>
      </c>
      <c r="AY73" s="52">
        <v>102</v>
      </c>
      <c r="AZ73" s="52">
        <v>102</v>
      </c>
      <c r="BA73" s="52">
        <v>102</v>
      </c>
      <c r="BB73" s="52">
        <v>102</v>
      </c>
      <c r="BC73" s="52">
        <v>102</v>
      </c>
      <c r="BD73" s="52">
        <v>102</v>
      </c>
      <c r="BE73" s="52">
        <v>102</v>
      </c>
      <c r="BF73" s="52">
        <v>102</v>
      </c>
      <c r="BG73" s="52">
        <v>102</v>
      </c>
      <c r="BH73" s="52">
        <v>102</v>
      </c>
      <c r="BI73" s="52">
        <v>102</v>
      </c>
      <c r="BJ73" s="52">
        <v>102</v>
      </c>
      <c r="BK73" s="52">
        <v>102</v>
      </c>
      <c r="BL73" s="52">
        <v>102</v>
      </c>
      <c r="BM73" s="52">
        <v>102</v>
      </c>
      <c r="BN73" s="55">
        <v>102</v>
      </c>
    </row>
    <row r="74" spans="1:66" x14ac:dyDescent="0.3">
      <c r="A74" s="51" t="s">
        <v>172</v>
      </c>
      <c r="B74" s="52">
        <v>101</v>
      </c>
      <c r="C74" s="52">
        <v>101</v>
      </c>
      <c r="D74" s="52">
        <v>101</v>
      </c>
      <c r="E74" s="52">
        <v>101</v>
      </c>
      <c r="F74" s="52">
        <v>101</v>
      </c>
      <c r="G74" s="52">
        <v>101</v>
      </c>
      <c r="H74" s="52">
        <v>101</v>
      </c>
      <c r="I74" s="52">
        <v>101</v>
      </c>
      <c r="J74" s="52">
        <v>101</v>
      </c>
      <c r="K74" s="52">
        <v>101</v>
      </c>
      <c r="L74" s="52">
        <v>101</v>
      </c>
      <c r="M74" s="52">
        <v>101</v>
      </c>
      <c r="N74" s="52">
        <v>101</v>
      </c>
      <c r="O74" s="52">
        <v>101</v>
      </c>
      <c r="P74" s="52">
        <v>101</v>
      </c>
      <c r="Q74" s="52">
        <v>101</v>
      </c>
      <c r="R74" s="52">
        <v>101</v>
      </c>
      <c r="S74" s="52">
        <v>101</v>
      </c>
      <c r="T74" s="52">
        <v>101</v>
      </c>
      <c r="U74" s="52">
        <v>101</v>
      </c>
      <c r="V74" s="52">
        <v>101</v>
      </c>
      <c r="W74" s="52">
        <v>101</v>
      </c>
      <c r="X74" s="52">
        <v>101</v>
      </c>
      <c r="Y74" s="52">
        <v>101</v>
      </c>
      <c r="Z74" s="52">
        <v>101</v>
      </c>
      <c r="AA74" s="52">
        <v>101</v>
      </c>
      <c r="AB74" s="52">
        <v>101</v>
      </c>
      <c r="AC74" s="52">
        <v>101</v>
      </c>
      <c r="AD74" s="52">
        <v>101</v>
      </c>
      <c r="AE74" s="52">
        <v>101</v>
      </c>
      <c r="AF74" s="52">
        <v>101</v>
      </c>
      <c r="AG74" s="52">
        <v>101</v>
      </c>
      <c r="AH74" s="52">
        <v>101</v>
      </c>
      <c r="AI74" s="52">
        <v>101</v>
      </c>
      <c r="AJ74" s="52">
        <v>101</v>
      </c>
      <c r="AK74" s="52">
        <v>101</v>
      </c>
      <c r="AL74" s="52">
        <v>101</v>
      </c>
      <c r="AM74" s="52">
        <v>101</v>
      </c>
      <c r="AN74" s="52">
        <v>101</v>
      </c>
      <c r="AO74" s="52">
        <v>101</v>
      </c>
      <c r="AP74" s="52">
        <v>101</v>
      </c>
      <c r="AQ74" s="52">
        <v>101</v>
      </c>
      <c r="AR74" s="52">
        <v>101</v>
      </c>
      <c r="AS74" s="52">
        <v>101</v>
      </c>
      <c r="AT74" s="52">
        <v>101</v>
      </c>
      <c r="AU74" s="52">
        <v>101</v>
      </c>
      <c r="AV74" s="52">
        <v>101</v>
      </c>
      <c r="AW74" s="52">
        <v>101</v>
      </c>
      <c r="AX74" s="52">
        <v>101</v>
      </c>
      <c r="AY74" s="52">
        <v>101</v>
      </c>
      <c r="AZ74" s="52">
        <v>101</v>
      </c>
      <c r="BA74" s="52">
        <v>101</v>
      </c>
      <c r="BB74" s="52">
        <v>101</v>
      </c>
      <c r="BC74" s="52">
        <v>101</v>
      </c>
      <c r="BD74" s="52">
        <v>101</v>
      </c>
      <c r="BE74" s="52">
        <v>101</v>
      </c>
      <c r="BF74" s="52">
        <v>101</v>
      </c>
      <c r="BG74" s="52">
        <v>101</v>
      </c>
      <c r="BH74" s="52">
        <v>101</v>
      </c>
      <c r="BI74" s="52">
        <v>101</v>
      </c>
      <c r="BJ74" s="52">
        <v>101</v>
      </c>
      <c r="BK74" s="52">
        <v>101</v>
      </c>
      <c r="BL74" s="52">
        <v>101</v>
      </c>
      <c r="BM74" s="52">
        <v>101</v>
      </c>
      <c r="BN74" s="52">
        <v>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3570-2C0B-4EE7-9B07-BBDFFD457DCC}">
  <dimension ref="A1:BN72"/>
  <sheetViews>
    <sheetView topLeftCell="AN31" workbookViewId="0">
      <selection activeCell="D12" sqref="D12"/>
    </sheetView>
  </sheetViews>
  <sheetFormatPr baseColWidth="10" defaultColWidth="8.88671875" defaultRowHeight="14.4" x14ac:dyDescent="0.3"/>
  <cols>
    <col min="1" max="1" width="17.5546875" style="50" customWidth="1"/>
    <col min="2" max="66" width="35.109375" style="50" customWidth="1"/>
    <col min="67" max="16384" width="8.88671875" style="50"/>
  </cols>
  <sheetData>
    <row r="1" spans="1:66" ht="60" customHeight="1" x14ac:dyDescent="0.3">
      <c r="A1" s="48" t="s">
        <v>71</v>
      </c>
      <c r="B1" s="49" t="s">
        <v>349</v>
      </c>
      <c r="C1" s="49" t="s">
        <v>349</v>
      </c>
      <c r="D1" s="49" t="s">
        <v>349</v>
      </c>
      <c r="E1" s="49" t="s">
        <v>349</v>
      </c>
      <c r="F1" s="49" t="s">
        <v>349</v>
      </c>
      <c r="G1" s="49" t="s">
        <v>349</v>
      </c>
      <c r="H1" s="49" t="s">
        <v>349</v>
      </c>
      <c r="I1" s="49" t="s">
        <v>349</v>
      </c>
      <c r="J1" s="49" t="s">
        <v>349</v>
      </c>
      <c r="K1" s="49" t="s">
        <v>349</v>
      </c>
      <c r="L1" s="49" t="s">
        <v>349</v>
      </c>
      <c r="M1" s="49" t="s">
        <v>349</v>
      </c>
      <c r="N1" s="49" t="s">
        <v>349</v>
      </c>
      <c r="O1" s="49" t="s">
        <v>349</v>
      </c>
      <c r="P1" s="49" t="s">
        <v>349</v>
      </c>
      <c r="Q1" s="49" t="s">
        <v>349</v>
      </c>
      <c r="R1" s="49" t="s">
        <v>349</v>
      </c>
      <c r="S1" s="49" t="s">
        <v>349</v>
      </c>
      <c r="T1" s="49" t="s">
        <v>349</v>
      </c>
      <c r="U1" s="49" t="s">
        <v>349</v>
      </c>
      <c r="V1" s="49" t="s">
        <v>349</v>
      </c>
      <c r="W1" s="49" t="s">
        <v>349</v>
      </c>
      <c r="X1" s="49" t="s">
        <v>349</v>
      </c>
      <c r="Y1" s="49" t="s">
        <v>349</v>
      </c>
      <c r="Z1" s="49" t="s">
        <v>349</v>
      </c>
      <c r="AA1" s="49" t="s">
        <v>349</v>
      </c>
      <c r="AB1" s="49" t="s">
        <v>349</v>
      </c>
      <c r="AC1" s="49" t="s">
        <v>349</v>
      </c>
      <c r="AD1" s="49" t="s">
        <v>349</v>
      </c>
      <c r="AE1" s="49" t="s">
        <v>349</v>
      </c>
      <c r="AF1" s="49" t="s">
        <v>349</v>
      </c>
      <c r="AG1" s="49" t="s">
        <v>349</v>
      </c>
      <c r="AH1" s="49" t="s">
        <v>349</v>
      </c>
      <c r="AI1" s="49" t="s">
        <v>349</v>
      </c>
      <c r="AJ1" s="49" t="s">
        <v>349</v>
      </c>
      <c r="AK1" s="49" t="s">
        <v>349</v>
      </c>
      <c r="AL1" s="49" t="s">
        <v>349</v>
      </c>
      <c r="AM1" s="49" t="s">
        <v>349</v>
      </c>
      <c r="AN1" s="49" t="s">
        <v>349</v>
      </c>
      <c r="AO1" s="49" t="s">
        <v>349</v>
      </c>
      <c r="AP1" s="49" t="s">
        <v>349</v>
      </c>
      <c r="AQ1" s="49" t="s">
        <v>349</v>
      </c>
      <c r="AR1" s="49" t="s">
        <v>349</v>
      </c>
      <c r="AS1" s="49" t="s">
        <v>349</v>
      </c>
      <c r="AT1" s="49" t="s">
        <v>349</v>
      </c>
      <c r="AU1" s="49" t="s">
        <v>349</v>
      </c>
      <c r="AV1" s="49" t="s">
        <v>349</v>
      </c>
      <c r="AW1" s="49" t="s">
        <v>349</v>
      </c>
      <c r="AX1" s="49" t="s">
        <v>349</v>
      </c>
      <c r="AY1" s="49" t="s">
        <v>349</v>
      </c>
      <c r="AZ1" s="49" t="s">
        <v>349</v>
      </c>
      <c r="BA1" s="49" t="s">
        <v>349</v>
      </c>
      <c r="BB1" s="49" t="s">
        <v>349</v>
      </c>
      <c r="BC1" s="49" t="s">
        <v>349</v>
      </c>
      <c r="BD1" s="49" t="s">
        <v>349</v>
      </c>
      <c r="BE1" s="49" t="s">
        <v>349</v>
      </c>
      <c r="BF1" s="49" t="s">
        <v>349</v>
      </c>
      <c r="BG1" s="49" t="s">
        <v>349</v>
      </c>
      <c r="BH1" s="49" t="s">
        <v>349</v>
      </c>
      <c r="BI1" s="49" t="s">
        <v>349</v>
      </c>
      <c r="BJ1" s="49" t="s">
        <v>349</v>
      </c>
      <c r="BK1" s="49" t="s">
        <v>349</v>
      </c>
      <c r="BL1" s="49" t="s">
        <v>349</v>
      </c>
      <c r="BM1" s="49" t="s">
        <v>349</v>
      </c>
      <c r="BN1" s="49" t="s">
        <v>349</v>
      </c>
    </row>
    <row r="2" spans="1:66" x14ac:dyDescent="0.3">
      <c r="A2" s="48" t="s">
        <v>73</v>
      </c>
      <c r="B2" s="49" t="s">
        <v>350</v>
      </c>
      <c r="C2" s="49" t="s">
        <v>350</v>
      </c>
      <c r="D2" s="49" t="s">
        <v>350</v>
      </c>
      <c r="E2" s="49" t="s">
        <v>350</v>
      </c>
      <c r="F2" s="49" t="s">
        <v>350</v>
      </c>
      <c r="G2" s="49" t="s">
        <v>350</v>
      </c>
      <c r="H2" s="49" t="s">
        <v>350</v>
      </c>
      <c r="I2" s="49" t="s">
        <v>350</v>
      </c>
      <c r="J2" s="49" t="s">
        <v>350</v>
      </c>
      <c r="K2" s="49" t="s">
        <v>350</v>
      </c>
      <c r="L2" s="49" t="s">
        <v>350</v>
      </c>
      <c r="M2" s="49" t="s">
        <v>350</v>
      </c>
      <c r="N2" s="49" t="s">
        <v>350</v>
      </c>
      <c r="O2" s="49" t="s">
        <v>350</v>
      </c>
      <c r="P2" s="49" t="s">
        <v>350</v>
      </c>
      <c r="Q2" s="49" t="s">
        <v>350</v>
      </c>
      <c r="R2" s="49" t="s">
        <v>350</v>
      </c>
      <c r="S2" s="49" t="s">
        <v>350</v>
      </c>
      <c r="T2" s="49" t="s">
        <v>350</v>
      </c>
      <c r="U2" s="49" t="s">
        <v>350</v>
      </c>
      <c r="V2" s="49" t="s">
        <v>350</v>
      </c>
      <c r="W2" s="49" t="s">
        <v>350</v>
      </c>
      <c r="X2" s="49" t="s">
        <v>350</v>
      </c>
      <c r="Y2" s="49" t="s">
        <v>350</v>
      </c>
      <c r="Z2" s="49" t="s">
        <v>350</v>
      </c>
      <c r="AA2" s="49" t="s">
        <v>350</v>
      </c>
      <c r="AB2" s="49" t="s">
        <v>350</v>
      </c>
      <c r="AC2" s="49" t="s">
        <v>350</v>
      </c>
      <c r="AD2" s="49" t="s">
        <v>350</v>
      </c>
      <c r="AE2" s="49" t="s">
        <v>350</v>
      </c>
      <c r="AF2" s="49" t="s">
        <v>350</v>
      </c>
      <c r="AG2" s="49" t="s">
        <v>350</v>
      </c>
      <c r="AH2" s="49" t="s">
        <v>350</v>
      </c>
      <c r="AI2" s="49" t="s">
        <v>350</v>
      </c>
      <c r="AJ2" s="49" t="s">
        <v>350</v>
      </c>
      <c r="AK2" s="49" t="s">
        <v>350</v>
      </c>
      <c r="AL2" s="49" t="s">
        <v>350</v>
      </c>
      <c r="AM2" s="49" t="s">
        <v>350</v>
      </c>
      <c r="AN2" s="49" t="s">
        <v>350</v>
      </c>
      <c r="AO2" s="49" t="s">
        <v>350</v>
      </c>
      <c r="AP2" s="49" t="s">
        <v>350</v>
      </c>
      <c r="AQ2" s="49" t="s">
        <v>350</v>
      </c>
      <c r="AR2" s="49" t="s">
        <v>350</v>
      </c>
      <c r="AS2" s="49" t="s">
        <v>350</v>
      </c>
      <c r="AT2" s="49" t="s">
        <v>350</v>
      </c>
      <c r="AU2" s="49" t="s">
        <v>350</v>
      </c>
      <c r="AV2" s="49" t="s">
        <v>350</v>
      </c>
      <c r="AW2" s="49" t="s">
        <v>350</v>
      </c>
      <c r="AX2" s="49" t="s">
        <v>350</v>
      </c>
      <c r="AY2" s="49" t="s">
        <v>350</v>
      </c>
      <c r="AZ2" s="49" t="s">
        <v>350</v>
      </c>
      <c r="BA2" s="49" t="s">
        <v>350</v>
      </c>
      <c r="BB2" s="49" t="s">
        <v>350</v>
      </c>
      <c r="BC2" s="49" t="s">
        <v>350</v>
      </c>
      <c r="BD2" s="49" t="s">
        <v>350</v>
      </c>
      <c r="BE2" s="49" t="s">
        <v>350</v>
      </c>
      <c r="BF2" s="49" t="s">
        <v>350</v>
      </c>
      <c r="BG2" s="49" t="s">
        <v>350</v>
      </c>
      <c r="BH2" s="49" t="s">
        <v>350</v>
      </c>
      <c r="BI2" s="49" t="s">
        <v>350</v>
      </c>
      <c r="BJ2" s="49" t="s">
        <v>350</v>
      </c>
      <c r="BK2" s="49" t="s">
        <v>350</v>
      </c>
      <c r="BL2" s="49" t="s">
        <v>350</v>
      </c>
      <c r="BM2" s="49" t="s">
        <v>350</v>
      </c>
      <c r="BN2" s="49" t="s">
        <v>350</v>
      </c>
    </row>
    <row r="3" spans="1:66" x14ac:dyDescent="0.3">
      <c r="A3" s="48" t="s">
        <v>75</v>
      </c>
      <c r="B3" s="49" t="s">
        <v>281</v>
      </c>
      <c r="C3" s="49" t="s">
        <v>282</v>
      </c>
      <c r="D3" s="49" t="s">
        <v>283</v>
      </c>
      <c r="E3" s="49" t="s">
        <v>284</v>
      </c>
      <c r="F3" s="49" t="s">
        <v>285</v>
      </c>
      <c r="G3" s="49" t="s">
        <v>286</v>
      </c>
      <c r="H3" s="49" t="s">
        <v>287</v>
      </c>
      <c r="I3" s="49" t="s">
        <v>288</v>
      </c>
      <c r="J3" s="49" t="s">
        <v>289</v>
      </c>
      <c r="K3" s="49" t="s">
        <v>290</v>
      </c>
      <c r="L3" s="49" t="s">
        <v>291</v>
      </c>
      <c r="M3" s="49" t="s">
        <v>292</v>
      </c>
      <c r="N3" s="49" t="s">
        <v>293</v>
      </c>
      <c r="O3" s="49" t="s">
        <v>294</v>
      </c>
      <c r="P3" s="49" t="s">
        <v>295</v>
      </c>
      <c r="Q3" s="49" t="s">
        <v>296</v>
      </c>
      <c r="R3" s="49" t="s">
        <v>297</v>
      </c>
      <c r="S3" s="49" t="s">
        <v>298</v>
      </c>
      <c r="T3" s="49" t="s">
        <v>299</v>
      </c>
      <c r="U3" s="49" t="s">
        <v>300</v>
      </c>
      <c r="V3" s="49" t="s">
        <v>301</v>
      </c>
      <c r="W3" s="49" t="s">
        <v>302</v>
      </c>
      <c r="X3" s="49" t="s">
        <v>303</v>
      </c>
      <c r="Y3" s="49" t="s">
        <v>304</v>
      </c>
      <c r="Z3" s="49" t="s">
        <v>305</v>
      </c>
      <c r="AA3" s="49" t="s">
        <v>306</v>
      </c>
      <c r="AB3" s="49" t="s">
        <v>307</v>
      </c>
      <c r="AC3" s="49" t="s">
        <v>308</v>
      </c>
      <c r="AD3" s="49" t="s">
        <v>309</v>
      </c>
      <c r="AE3" s="49" t="s">
        <v>310</v>
      </c>
      <c r="AF3" s="49" t="s">
        <v>311</v>
      </c>
      <c r="AG3" s="49" t="s">
        <v>312</v>
      </c>
      <c r="AH3" s="49" t="s">
        <v>313</v>
      </c>
      <c r="AI3" s="49" t="s">
        <v>314</v>
      </c>
      <c r="AJ3" s="49" t="s">
        <v>315</v>
      </c>
      <c r="AK3" s="49" t="s">
        <v>316</v>
      </c>
      <c r="AL3" s="49" t="s">
        <v>317</v>
      </c>
      <c r="AM3" s="49" t="s">
        <v>318</v>
      </c>
      <c r="AN3" s="49" t="s">
        <v>319</v>
      </c>
      <c r="AO3" s="49" t="s">
        <v>320</v>
      </c>
      <c r="AP3" s="49" t="s">
        <v>321</v>
      </c>
      <c r="AQ3" s="49" t="s">
        <v>322</v>
      </c>
      <c r="AR3" s="49" t="s">
        <v>323</v>
      </c>
      <c r="AS3" s="49" t="s">
        <v>324</v>
      </c>
      <c r="AT3" s="49" t="s">
        <v>325</v>
      </c>
      <c r="AU3" s="49" t="s">
        <v>326</v>
      </c>
      <c r="AV3" s="49" t="s">
        <v>327</v>
      </c>
      <c r="AW3" s="49" t="s">
        <v>328</v>
      </c>
      <c r="AX3" s="49" t="s">
        <v>329</v>
      </c>
      <c r="AY3" s="49" t="s">
        <v>330</v>
      </c>
      <c r="AZ3" s="49" t="s">
        <v>331</v>
      </c>
      <c r="BA3" s="49" t="s">
        <v>332</v>
      </c>
      <c r="BB3" s="49" t="s">
        <v>333</v>
      </c>
      <c r="BC3" s="49" t="s">
        <v>334</v>
      </c>
      <c r="BD3" s="49" t="s">
        <v>335</v>
      </c>
      <c r="BE3" s="49" t="s">
        <v>336</v>
      </c>
      <c r="BF3" s="49" t="s">
        <v>337</v>
      </c>
      <c r="BG3" s="49" t="s">
        <v>338</v>
      </c>
      <c r="BH3" s="49" t="s">
        <v>339</v>
      </c>
      <c r="BI3" s="49" t="s">
        <v>340</v>
      </c>
      <c r="BJ3" s="49" t="s">
        <v>341</v>
      </c>
      <c r="BK3" s="49" t="s">
        <v>342</v>
      </c>
      <c r="BL3" s="49" t="s">
        <v>343</v>
      </c>
      <c r="BM3" s="49" t="s">
        <v>344</v>
      </c>
      <c r="BN3" s="49" t="s">
        <v>345</v>
      </c>
    </row>
    <row r="4" spans="1:66" x14ac:dyDescent="0.3">
      <c r="A4" s="48" t="s">
        <v>103</v>
      </c>
      <c r="B4" s="49" t="s">
        <v>104</v>
      </c>
      <c r="C4" s="49" t="s">
        <v>104</v>
      </c>
      <c r="D4" s="49" t="s">
        <v>104</v>
      </c>
      <c r="E4" s="49" t="s">
        <v>104</v>
      </c>
      <c r="F4" s="49" t="s">
        <v>104</v>
      </c>
      <c r="G4" s="49" t="s">
        <v>104</v>
      </c>
      <c r="H4" s="49" t="s">
        <v>104</v>
      </c>
      <c r="I4" s="49" t="s">
        <v>104</v>
      </c>
      <c r="J4" s="49" t="s">
        <v>104</v>
      </c>
      <c r="K4" s="49" t="s">
        <v>104</v>
      </c>
      <c r="L4" s="49" t="s">
        <v>104</v>
      </c>
      <c r="M4" s="49" t="s">
        <v>104</v>
      </c>
      <c r="N4" s="49" t="s">
        <v>104</v>
      </c>
      <c r="O4" s="49" t="s">
        <v>104</v>
      </c>
      <c r="P4" s="49" t="s">
        <v>104</v>
      </c>
      <c r="Q4" s="49" t="s">
        <v>104</v>
      </c>
      <c r="R4" s="49" t="s">
        <v>104</v>
      </c>
      <c r="S4" s="49" t="s">
        <v>104</v>
      </c>
      <c r="T4" s="49" t="s">
        <v>104</v>
      </c>
      <c r="U4" s="49" t="s">
        <v>104</v>
      </c>
      <c r="V4" s="49" t="s">
        <v>104</v>
      </c>
      <c r="W4" s="49" t="s">
        <v>104</v>
      </c>
      <c r="X4" s="49" t="s">
        <v>104</v>
      </c>
      <c r="Y4" s="49" t="s">
        <v>104</v>
      </c>
      <c r="Z4" s="49" t="s">
        <v>104</v>
      </c>
      <c r="AA4" s="49" t="s">
        <v>104</v>
      </c>
      <c r="AB4" s="49" t="s">
        <v>104</v>
      </c>
      <c r="AC4" s="49" t="s">
        <v>104</v>
      </c>
      <c r="AD4" s="49" t="s">
        <v>104</v>
      </c>
      <c r="AE4" s="49" t="s">
        <v>104</v>
      </c>
      <c r="AF4" s="49" t="s">
        <v>104</v>
      </c>
      <c r="AG4" s="49" t="s">
        <v>104</v>
      </c>
      <c r="AH4" s="49" t="s">
        <v>104</v>
      </c>
      <c r="AI4" s="49" t="s">
        <v>104</v>
      </c>
      <c r="AJ4" s="49" t="s">
        <v>104</v>
      </c>
      <c r="AK4" s="49" t="s">
        <v>104</v>
      </c>
      <c r="AL4" s="49" t="s">
        <v>104</v>
      </c>
      <c r="AM4" s="49" t="s">
        <v>104</v>
      </c>
      <c r="AN4" s="49" t="s">
        <v>104</v>
      </c>
      <c r="AO4" s="49" t="s">
        <v>104</v>
      </c>
      <c r="AP4" s="49" t="s">
        <v>104</v>
      </c>
      <c r="AQ4" s="49" t="s">
        <v>104</v>
      </c>
      <c r="AR4" s="49" t="s">
        <v>104</v>
      </c>
      <c r="AS4" s="49" t="s">
        <v>104</v>
      </c>
      <c r="AT4" s="49" t="s">
        <v>104</v>
      </c>
      <c r="AU4" s="49" t="s">
        <v>104</v>
      </c>
      <c r="AV4" s="49" t="s">
        <v>104</v>
      </c>
      <c r="AW4" s="49" t="s">
        <v>104</v>
      </c>
      <c r="AX4" s="49" t="s">
        <v>104</v>
      </c>
      <c r="AY4" s="49" t="s">
        <v>104</v>
      </c>
      <c r="AZ4" s="49" t="s">
        <v>104</v>
      </c>
      <c r="BA4" s="49" t="s">
        <v>104</v>
      </c>
      <c r="BB4" s="49" t="s">
        <v>104</v>
      </c>
      <c r="BC4" s="49" t="s">
        <v>104</v>
      </c>
      <c r="BD4" s="49" t="s">
        <v>104</v>
      </c>
      <c r="BE4" s="49" t="s">
        <v>104</v>
      </c>
      <c r="BF4" s="49" t="s">
        <v>104</v>
      </c>
      <c r="BG4" s="49" t="s">
        <v>104</v>
      </c>
      <c r="BH4" s="49" t="s">
        <v>104</v>
      </c>
      <c r="BI4" s="49" t="s">
        <v>104</v>
      </c>
      <c r="BJ4" s="49" t="s">
        <v>104</v>
      </c>
      <c r="BK4" s="49" t="s">
        <v>104</v>
      </c>
      <c r="BL4" s="49" t="s">
        <v>104</v>
      </c>
      <c r="BM4" s="49" t="s">
        <v>104</v>
      </c>
      <c r="BN4" s="49" t="s">
        <v>104</v>
      </c>
    </row>
    <row r="5" spans="1:66" x14ac:dyDescent="0.3">
      <c r="A5" s="51" t="s">
        <v>348</v>
      </c>
      <c r="B5" s="55">
        <v>196</v>
      </c>
      <c r="C5" s="53" t="s">
        <v>106</v>
      </c>
      <c r="D5" s="53" t="s">
        <v>106</v>
      </c>
      <c r="E5" s="53" t="s">
        <v>106</v>
      </c>
      <c r="F5" s="53" t="s">
        <v>106</v>
      </c>
      <c r="G5" s="53" t="s">
        <v>106</v>
      </c>
      <c r="H5" s="53" t="s">
        <v>106</v>
      </c>
      <c r="I5" s="53" t="s">
        <v>106</v>
      </c>
      <c r="J5" s="53" t="s">
        <v>106</v>
      </c>
      <c r="K5" s="53" t="s">
        <v>106</v>
      </c>
      <c r="L5" s="53" t="s">
        <v>106</v>
      </c>
      <c r="M5" s="53" t="s">
        <v>106</v>
      </c>
      <c r="N5" s="53" t="s">
        <v>106</v>
      </c>
      <c r="O5" s="53" t="s">
        <v>106</v>
      </c>
      <c r="P5" s="53" t="s">
        <v>106</v>
      </c>
      <c r="Q5" s="53" t="s">
        <v>106</v>
      </c>
      <c r="R5" s="53" t="s">
        <v>106</v>
      </c>
      <c r="S5" s="53" t="s">
        <v>106</v>
      </c>
      <c r="T5" s="53" t="s">
        <v>106</v>
      </c>
      <c r="U5" s="53" t="s">
        <v>106</v>
      </c>
      <c r="V5" s="53" t="s">
        <v>106</v>
      </c>
      <c r="W5" s="53" t="s">
        <v>106</v>
      </c>
      <c r="X5" s="53" t="s">
        <v>106</v>
      </c>
      <c r="Y5" s="53" t="s">
        <v>106</v>
      </c>
      <c r="Z5" s="53" t="s">
        <v>106</v>
      </c>
      <c r="AA5" s="53" t="s">
        <v>106</v>
      </c>
      <c r="AB5" s="53" t="s">
        <v>106</v>
      </c>
      <c r="AC5" s="53" t="s">
        <v>106</v>
      </c>
      <c r="AD5" s="53" t="s">
        <v>106</v>
      </c>
      <c r="AE5" s="53" t="s">
        <v>106</v>
      </c>
      <c r="AF5" s="53" t="s">
        <v>106</v>
      </c>
      <c r="AG5" s="53" t="s">
        <v>106</v>
      </c>
      <c r="AH5" s="53" t="s">
        <v>106</v>
      </c>
      <c r="AI5" s="53" t="s">
        <v>106</v>
      </c>
      <c r="AJ5" s="53" t="s">
        <v>106</v>
      </c>
      <c r="AK5" s="53" t="s">
        <v>106</v>
      </c>
      <c r="AL5" s="53" t="s">
        <v>106</v>
      </c>
      <c r="AM5" s="53" t="s">
        <v>106</v>
      </c>
      <c r="AN5" s="53" t="s">
        <v>106</v>
      </c>
      <c r="AO5" s="53" t="s">
        <v>106</v>
      </c>
      <c r="AP5" s="53" t="s">
        <v>106</v>
      </c>
      <c r="AQ5" s="53" t="s">
        <v>106</v>
      </c>
      <c r="AR5" s="53" t="s">
        <v>106</v>
      </c>
      <c r="AS5" s="53" t="s">
        <v>106</v>
      </c>
      <c r="AT5" s="53" t="s">
        <v>106</v>
      </c>
      <c r="AU5" s="53" t="s">
        <v>106</v>
      </c>
      <c r="AV5" s="53" t="s">
        <v>106</v>
      </c>
      <c r="AW5" s="53" t="s">
        <v>106</v>
      </c>
      <c r="AX5" s="53" t="s">
        <v>106</v>
      </c>
      <c r="AY5" s="53" t="s">
        <v>106</v>
      </c>
      <c r="AZ5" s="53" t="s">
        <v>106</v>
      </c>
      <c r="BA5" s="53" t="s">
        <v>106</v>
      </c>
      <c r="BB5" s="53" t="s">
        <v>106</v>
      </c>
      <c r="BC5" s="53" t="s">
        <v>106</v>
      </c>
      <c r="BD5" s="53" t="s">
        <v>106</v>
      </c>
      <c r="BE5" s="53" t="s">
        <v>106</v>
      </c>
      <c r="BF5" s="53" t="s">
        <v>106</v>
      </c>
      <c r="BG5" s="53" t="s">
        <v>106</v>
      </c>
      <c r="BH5" s="53" t="s">
        <v>106</v>
      </c>
      <c r="BI5" s="53" t="s">
        <v>106</v>
      </c>
      <c r="BJ5" s="53" t="s">
        <v>106</v>
      </c>
      <c r="BK5" s="53" t="s">
        <v>106</v>
      </c>
      <c r="BL5" s="53" t="s">
        <v>106</v>
      </c>
      <c r="BM5" s="53" t="s">
        <v>106</v>
      </c>
      <c r="BN5" s="53" t="s">
        <v>106</v>
      </c>
    </row>
    <row r="6" spans="1:66" x14ac:dyDescent="0.3">
      <c r="A6" s="51" t="s">
        <v>105</v>
      </c>
      <c r="B6" s="55">
        <v>207.6</v>
      </c>
      <c r="C6" s="55">
        <v>209.6</v>
      </c>
      <c r="D6" s="53" t="s">
        <v>106</v>
      </c>
      <c r="E6" s="53" t="s">
        <v>106</v>
      </c>
      <c r="F6" s="53" t="s">
        <v>106</v>
      </c>
      <c r="G6" s="53" t="s">
        <v>106</v>
      </c>
      <c r="H6" s="53" t="s">
        <v>106</v>
      </c>
      <c r="I6" s="53" t="s">
        <v>106</v>
      </c>
      <c r="J6" s="53" t="s">
        <v>106</v>
      </c>
      <c r="K6" s="53" t="s">
        <v>106</v>
      </c>
      <c r="L6" s="53" t="s">
        <v>106</v>
      </c>
      <c r="M6" s="53" t="s">
        <v>106</v>
      </c>
      <c r="N6" s="53" t="s">
        <v>106</v>
      </c>
      <c r="O6" s="53" t="s">
        <v>106</v>
      </c>
      <c r="P6" s="53" t="s">
        <v>106</v>
      </c>
      <c r="Q6" s="53" t="s">
        <v>106</v>
      </c>
      <c r="R6" s="53" t="s">
        <v>106</v>
      </c>
      <c r="S6" s="53" t="s">
        <v>106</v>
      </c>
      <c r="T6" s="53" t="s">
        <v>106</v>
      </c>
      <c r="U6" s="53" t="s">
        <v>106</v>
      </c>
      <c r="V6" s="53" t="s">
        <v>106</v>
      </c>
      <c r="W6" s="53" t="s">
        <v>106</v>
      </c>
      <c r="X6" s="53" t="s">
        <v>106</v>
      </c>
      <c r="Y6" s="53" t="s">
        <v>106</v>
      </c>
      <c r="Z6" s="53" t="s">
        <v>106</v>
      </c>
      <c r="AA6" s="53" t="s">
        <v>106</v>
      </c>
      <c r="AB6" s="53" t="s">
        <v>106</v>
      </c>
      <c r="AC6" s="53" t="s">
        <v>106</v>
      </c>
      <c r="AD6" s="53" t="s">
        <v>106</v>
      </c>
      <c r="AE6" s="53" t="s">
        <v>106</v>
      </c>
      <c r="AF6" s="53" t="s">
        <v>106</v>
      </c>
      <c r="AG6" s="53" t="s">
        <v>106</v>
      </c>
      <c r="AH6" s="53" t="s">
        <v>106</v>
      </c>
      <c r="AI6" s="53" t="s">
        <v>106</v>
      </c>
      <c r="AJ6" s="53" t="s">
        <v>106</v>
      </c>
      <c r="AK6" s="53" t="s">
        <v>106</v>
      </c>
      <c r="AL6" s="53" t="s">
        <v>106</v>
      </c>
      <c r="AM6" s="53" t="s">
        <v>106</v>
      </c>
      <c r="AN6" s="53" t="s">
        <v>106</v>
      </c>
      <c r="AO6" s="53" t="s">
        <v>106</v>
      </c>
      <c r="AP6" s="53" t="s">
        <v>106</v>
      </c>
      <c r="AQ6" s="53" t="s">
        <v>106</v>
      </c>
      <c r="AR6" s="53" t="s">
        <v>106</v>
      </c>
      <c r="AS6" s="53" t="s">
        <v>106</v>
      </c>
      <c r="AT6" s="53" t="s">
        <v>106</v>
      </c>
      <c r="AU6" s="53" t="s">
        <v>106</v>
      </c>
      <c r="AV6" s="53" t="s">
        <v>106</v>
      </c>
      <c r="AW6" s="53" t="s">
        <v>106</v>
      </c>
      <c r="AX6" s="53" t="s">
        <v>106</v>
      </c>
      <c r="AY6" s="53" t="s">
        <v>106</v>
      </c>
      <c r="AZ6" s="53" t="s">
        <v>106</v>
      </c>
      <c r="BA6" s="53" t="s">
        <v>106</v>
      </c>
      <c r="BB6" s="53" t="s">
        <v>106</v>
      </c>
      <c r="BC6" s="53" t="s">
        <v>106</v>
      </c>
      <c r="BD6" s="53" t="s">
        <v>106</v>
      </c>
      <c r="BE6" s="53" t="s">
        <v>106</v>
      </c>
      <c r="BF6" s="53" t="s">
        <v>106</v>
      </c>
      <c r="BG6" s="53" t="s">
        <v>106</v>
      </c>
      <c r="BH6" s="53" t="s">
        <v>106</v>
      </c>
      <c r="BI6" s="53" t="s">
        <v>106</v>
      </c>
      <c r="BJ6" s="53" t="s">
        <v>106</v>
      </c>
      <c r="BK6" s="53" t="s">
        <v>106</v>
      </c>
      <c r="BL6" s="53" t="s">
        <v>106</v>
      </c>
      <c r="BM6" s="53" t="s">
        <v>106</v>
      </c>
      <c r="BN6" s="53" t="s">
        <v>106</v>
      </c>
    </row>
    <row r="7" spans="1:66" x14ac:dyDescent="0.3">
      <c r="A7" s="51" t="s">
        <v>107</v>
      </c>
      <c r="B7" s="55">
        <v>244</v>
      </c>
      <c r="C7" s="55">
        <v>246.8</v>
      </c>
      <c r="D7" s="55">
        <v>248.2</v>
      </c>
      <c r="E7" s="53" t="s">
        <v>106</v>
      </c>
      <c r="F7" s="53" t="s">
        <v>106</v>
      </c>
      <c r="G7" s="53" t="s">
        <v>106</v>
      </c>
      <c r="H7" s="53" t="s">
        <v>106</v>
      </c>
      <c r="I7" s="53" t="s">
        <v>106</v>
      </c>
      <c r="J7" s="53" t="s">
        <v>106</v>
      </c>
      <c r="K7" s="53" t="s">
        <v>106</v>
      </c>
      <c r="L7" s="53" t="s">
        <v>106</v>
      </c>
      <c r="M7" s="53" t="s">
        <v>106</v>
      </c>
      <c r="N7" s="53" t="s">
        <v>106</v>
      </c>
      <c r="O7" s="53" t="s">
        <v>106</v>
      </c>
      <c r="P7" s="53" t="s">
        <v>106</v>
      </c>
      <c r="Q7" s="53" t="s">
        <v>106</v>
      </c>
      <c r="R7" s="53" t="s">
        <v>106</v>
      </c>
      <c r="S7" s="53" t="s">
        <v>106</v>
      </c>
      <c r="T7" s="53" t="s">
        <v>106</v>
      </c>
      <c r="U7" s="53" t="s">
        <v>106</v>
      </c>
      <c r="V7" s="53" t="s">
        <v>106</v>
      </c>
      <c r="W7" s="53" t="s">
        <v>106</v>
      </c>
      <c r="X7" s="53" t="s">
        <v>106</v>
      </c>
      <c r="Y7" s="53" t="s">
        <v>106</v>
      </c>
      <c r="Z7" s="53" t="s">
        <v>106</v>
      </c>
      <c r="AA7" s="53" t="s">
        <v>106</v>
      </c>
      <c r="AB7" s="53" t="s">
        <v>106</v>
      </c>
      <c r="AC7" s="53" t="s">
        <v>106</v>
      </c>
      <c r="AD7" s="53" t="s">
        <v>106</v>
      </c>
      <c r="AE7" s="53" t="s">
        <v>106</v>
      </c>
      <c r="AF7" s="53" t="s">
        <v>106</v>
      </c>
      <c r="AG7" s="53" t="s">
        <v>106</v>
      </c>
      <c r="AH7" s="53" t="s">
        <v>106</v>
      </c>
      <c r="AI7" s="53" t="s">
        <v>106</v>
      </c>
      <c r="AJ7" s="53" t="s">
        <v>106</v>
      </c>
      <c r="AK7" s="53" t="s">
        <v>106</v>
      </c>
      <c r="AL7" s="53" t="s">
        <v>106</v>
      </c>
      <c r="AM7" s="53" t="s">
        <v>106</v>
      </c>
      <c r="AN7" s="53" t="s">
        <v>106</v>
      </c>
      <c r="AO7" s="53" t="s">
        <v>106</v>
      </c>
      <c r="AP7" s="53" t="s">
        <v>106</v>
      </c>
      <c r="AQ7" s="53" t="s">
        <v>106</v>
      </c>
      <c r="AR7" s="53" t="s">
        <v>106</v>
      </c>
      <c r="AS7" s="53" t="s">
        <v>106</v>
      </c>
      <c r="AT7" s="53" t="s">
        <v>106</v>
      </c>
      <c r="AU7" s="53" t="s">
        <v>106</v>
      </c>
      <c r="AV7" s="53" t="s">
        <v>106</v>
      </c>
      <c r="AW7" s="53" t="s">
        <v>106</v>
      </c>
      <c r="AX7" s="53" t="s">
        <v>106</v>
      </c>
      <c r="AY7" s="53" t="s">
        <v>106</v>
      </c>
      <c r="AZ7" s="53" t="s">
        <v>106</v>
      </c>
      <c r="BA7" s="53" t="s">
        <v>106</v>
      </c>
      <c r="BB7" s="53" t="s">
        <v>106</v>
      </c>
      <c r="BC7" s="53" t="s">
        <v>106</v>
      </c>
      <c r="BD7" s="53" t="s">
        <v>106</v>
      </c>
      <c r="BE7" s="53" t="s">
        <v>106</v>
      </c>
      <c r="BF7" s="53" t="s">
        <v>106</v>
      </c>
      <c r="BG7" s="53" t="s">
        <v>106</v>
      </c>
      <c r="BH7" s="53" t="s">
        <v>106</v>
      </c>
      <c r="BI7" s="53" t="s">
        <v>106</v>
      </c>
      <c r="BJ7" s="53" t="s">
        <v>106</v>
      </c>
      <c r="BK7" s="53" t="s">
        <v>106</v>
      </c>
      <c r="BL7" s="53" t="s">
        <v>106</v>
      </c>
      <c r="BM7" s="53" t="s">
        <v>106</v>
      </c>
      <c r="BN7" s="53" t="s">
        <v>106</v>
      </c>
    </row>
    <row r="8" spans="1:66" x14ac:dyDescent="0.3">
      <c r="A8" s="51" t="s">
        <v>108</v>
      </c>
      <c r="B8" s="52">
        <v>235</v>
      </c>
      <c r="C8" s="55">
        <v>236.2</v>
      </c>
      <c r="D8" s="55">
        <v>233.8</v>
      </c>
      <c r="E8" s="55">
        <v>234.4</v>
      </c>
      <c r="F8" s="53" t="s">
        <v>106</v>
      </c>
      <c r="G8" s="53" t="s">
        <v>106</v>
      </c>
      <c r="H8" s="53" t="s">
        <v>106</v>
      </c>
      <c r="I8" s="53" t="s">
        <v>106</v>
      </c>
      <c r="J8" s="53" t="s">
        <v>106</v>
      </c>
      <c r="K8" s="53" t="s">
        <v>106</v>
      </c>
      <c r="L8" s="53" t="s">
        <v>106</v>
      </c>
      <c r="M8" s="53" t="s">
        <v>106</v>
      </c>
      <c r="N8" s="53" t="s">
        <v>106</v>
      </c>
      <c r="O8" s="53" t="s">
        <v>106</v>
      </c>
      <c r="P8" s="53" t="s">
        <v>106</v>
      </c>
      <c r="Q8" s="53" t="s">
        <v>106</v>
      </c>
      <c r="R8" s="53" t="s">
        <v>106</v>
      </c>
      <c r="S8" s="53" t="s">
        <v>106</v>
      </c>
      <c r="T8" s="53" t="s">
        <v>106</v>
      </c>
      <c r="U8" s="53" t="s">
        <v>106</v>
      </c>
      <c r="V8" s="53" t="s">
        <v>106</v>
      </c>
      <c r="W8" s="53" t="s">
        <v>106</v>
      </c>
      <c r="X8" s="53" t="s">
        <v>106</v>
      </c>
      <c r="Y8" s="53" t="s">
        <v>106</v>
      </c>
      <c r="Z8" s="53" t="s">
        <v>106</v>
      </c>
      <c r="AA8" s="53" t="s">
        <v>106</v>
      </c>
      <c r="AB8" s="53" t="s">
        <v>106</v>
      </c>
      <c r="AC8" s="53" t="s">
        <v>106</v>
      </c>
      <c r="AD8" s="53" t="s">
        <v>106</v>
      </c>
      <c r="AE8" s="53" t="s">
        <v>106</v>
      </c>
      <c r="AF8" s="53" t="s">
        <v>106</v>
      </c>
      <c r="AG8" s="53" t="s">
        <v>106</v>
      </c>
      <c r="AH8" s="53" t="s">
        <v>106</v>
      </c>
      <c r="AI8" s="53" t="s">
        <v>106</v>
      </c>
      <c r="AJ8" s="53" t="s">
        <v>106</v>
      </c>
      <c r="AK8" s="53" t="s">
        <v>106</v>
      </c>
      <c r="AL8" s="53" t="s">
        <v>106</v>
      </c>
      <c r="AM8" s="53" t="s">
        <v>106</v>
      </c>
      <c r="AN8" s="53" t="s">
        <v>106</v>
      </c>
      <c r="AO8" s="53" t="s">
        <v>106</v>
      </c>
      <c r="AP8" s="53" t="s">
        <v>106</v>
      </c>
      <c r="AQ8" s="53" t="s">
        <v>106</v>
      </c>
      <c r="AR8" s="53" t="s">
        <v>106</v>
      </c>
      <c r="AS8" s="53" t="s">
        <v>106</v>
      </c>
      <c r="AT8" s="53" t="s">
        <v>106</v>
      </c>
      <c r="AU8" s="53" t="s">
        <v>106</v>
      </c>
      <c r="AV8" s="53" t="s">
        <v>106</v>
      </c>
      <c r="AW8" s="53" t="s">
        <v>106</v>
      </c>
      <c r="AX8" s="53" t="s">
        <v>106</v>
      </c>
      <c r="AY8" s="53" t="s">
        <v>106</v>
      </c>
      <c r="AZ8" s="53" t="s">
        <v>106</v>
      </c>
      <c r="BA8" s="53" t="s">
        <v>106</v>
      </c>
      <c r="BB8" s="53" t="s">
        <v>106</v>
      </c>
      <c r="BC8" s="53" t="s">
        <v>106</v>
      </c>
      <c r="BD8" s="53" t="s">
        <v>106</v>
      </c>
      <c r="BE8" s="53" t="s">
        <v>106</v>
      </c>
      <c r="BF8" s="53" t="s">
        <v>106</v>
      </c>
      <c r="BG8" s="53" t="s">
        <v>106</v>
      </c>
      <c r="BH8" s="53" t="s">
        <v>106</v>
      </c>
      <c r="BI8" s="53" t="s">
        <v>106</v>
      </c>
      <c r="BJ8" s="53" t="s">
        <v>106</v>
      </c>
      <c r="BK8" s="53" t="s">
        <v>106</v>
      </c>
      <c r="BL8" s="53" t="s">
        <v>106</v>
      </c>
      <c r="BM8" s="53" t="s">
        <v>106</v>
      </c>
      <c r="BN8" s="53" t="s">
        <v>106</v>
      </c>
    </row>
    <row r="9" spans="1:66" x14ac:dyDescent="0.3">
      <c r="A9" s="51" t="s">
        <v>109</v>
      </c>
      <c r="B9" s="52">
        <v>247.4</v>
      </c>
      <c r="C9" s="52">
        <v>247.4</v>
      </c>
      <c r="D9" s="55">
        <v>246.2</v>
      </c>
      <c r="E9" s="55">
        <v>246.5</v>
      </c>
      <c r="F9" s="55">
        <v>253</v>
      </c>
      <c r="G9" s="53" t="s">
        <v>106</v>
      </c>
      <c r="H9" s="53" t="s">
        <v>106</v>
      </c>
      <c r="I9" s="53" t="s">
        <v>106</v>
      </c>
      <c r="J9" s="53" t="s">
        <v>106</v>
      </c>
      <c r="K9" s="53" t="s">
        <v>106</v>
      </c>
      <c r="L9" s="53" t="s">
        <v>106</v>
      </c>
      <c r="M9" s="53" t="s">
        <v>106</v>
      </c>
      <c r="N9" s="53" t="s">
        <v>106</v>
      </c>
      <c r="O9" s="53" t="s">
        <v>106</v>
      </c>
      <c r="P9" s="53" t="s">
        <v>106</v>
      </c>
      <c r="Q9" s="53" t="s">
        <v>106</v>
      </c>
      <c r="R9" s="53" t="s">
        <v>106</v>
      </c>
      <c r="S9" s="53" t="s">
        <v>106</v>
      </c>
      <c r="T9" s="53" t="s">
        <v>106</v>
      </c>
      <c r="U9" s="53" t="s">
        <v>106</v>
      </c>
      <c r="V9" s="53" t="s">
        <v>106</v>
      </c>
      <c r="W9" s="53" t="s">
        <v>106</v>
      </c>
      <c r="X9" s="53" t="s">
        <v>106</v>
      </c>
      <c r="Y9" s="53" t="s">
        <v>106</v>
      </c>
      <c r="Z9" s="53" t="s">
        <v>106</v>
      </c>
      <c r="AA9" s="53" t="s">
        <v>106</v>
      </c>
      <c r="AB9" s="53" t="s">
        <v>106</v>
      </c>
      <c r="AC9" s="53" t="s">
        <v>106</v>
      </c>
      <c r="AD9" s="53" t="s">
        <v>106</v>
      </c>
      <c r="AE9" s="53" t="s">
        <v>106</v>
      </c>
      <c r="AF9" s="53" t="s">
        <v>106</v>
      </c>
      <c r="AG9" s="53" t="s">
        <v>106</v>
      </c>
      <c r="AH9" s="53" t="s">
        <v>106</v>
      </c>
      <c r="AI9" s="53" t="s">
        <v>106</v>
      </c>
      <c r="AJ9" s="53" t="s">
        <v>106</v>
      </c>
      <c r="AK9" s="53" t="s">
        <v>106</v>
      </c>
      <c r="AL9" s="53" t="s">
        <v>106</v>
      </c>
      <c r="AM9" s="53" t="s">
        <v>106</v>
      </c>
      <c r="AN9" s="53" t="s">
        <v>106</v>
      </c>
      <c r="AO9" s="53" t="s">
        <v>106</v>
      </c>
      <c r="AP9" s="53" t="s">
        <v>106</v>
      </c>
      <c r="AQ9" s="53" t="s">
        <v>106</v>
      </c>
      <c r="AR9" s="53" t="s">
        <v>106</v>
      </c>
      <c r="AS9" s="53" t="s">
        <v>106</v>
      </c>
      <c r="AT9" s="53" t="s">
        <v>106</v>
      </c>
      <c r="AU9" s="53" t="s">
        <v>106</v>
      </c>
      <c r="AV9" s="53" t="s">
        <v>106</v>
      </c>
      <c r="AW9" s="53" t="s">
        <v>106</v>
      </c>
      <c r="AX9" s="53" t="s">
        <v>106</v>
      </c>
      <c r="AY9" s="53" t="s">
        <v>106</v>
      </c>
      <c r="AZ9" s="53" t="s">
        <v>106</v>
      </c>
      <c r="BA9" s="53" t="s">
        <v>106</v>
      </c>
      <c r="BB9" s="53" t="s">
        <v>106</v>
      </c>
      <c r="BC9" s="53" t="s">
        <v>106</v>
      </c>
      <c r="BD9" s="53" t="s">
        <v>106</v>
      </c>
      <c r="BE9" s="53" t="s">
        <v>106</v>
      </c>
      <c r="BF9" s="53" t="s">
        <v>106</v>
      </c>
      <c r="BG9" s="53" t="s">
        <v>106</v>
      </c>
      <c r="BH9" s="53" t="s">
        <v>106</v>
      </c>
      <c r="BI9" s="53" t="s">
        <v>106</v>
      </c>
      <c r="BJ9" s="53" t="s">
        <v>106</v>
      </c>
      <c r="BK9" s="53" t="s">
        <v>106</v>
      </c>
      <c r="BL9" s="53" t="s">
        <v>106</v>
      </c>
      <c r="BM9" s="53" t="s">
        <v>106</v>
      </c>
      <c r="BN9" s="53" t="s">
        <v>106</v>
      </c>
    </row>
    <row r="10" spans="1:66" x14ac:dyDescent="0.3">
      <c r="A10" s="51" t="s">
        <v>110</v>
      </c>
      <c r="B10" s="52">
        <v>238.6</v>
      </c>
      <c r="C10" s="52">
        <v>238.6</v>
      </c>
      <c r="D10" s="52">
        <v>238.6</v>
      </c>
      <c r="E10" s="55">
        <v>238.6</v>
      </c>
      <c r="F10" s="55">
        <v>239.5</v>
      </c>
      <c r="G10" s="55">
        <v>239.9</v>
      </c>
      <c r="H10" s="53" t="s">
        <v>106</v>
      </c>
      <c r="I10" s="53" t="s">
        <v>106</v>
      </c>
      <c r="J10" s="53" t="s">
        <v>106</v>
      </c>
      <c r="K10" s="53" t="s">
        <v>106</v>
      </c>
      <c r="L10" s="53" t="s">
        <v>106</v>
      </c>
      <c r="M10" s="53" t="s">
        <v>106</v>
      </c>
      <c r="N10" s="53" t="s">
        <v>106</v>
      </c>
      <c r="O10" s="53" t="s">
        <v>106</v>
      </c>
      <c r="P10" s="53" t="s">
        <v>106</v>
      </c>
      <c r="Q10" s="53" t="s">
        <v>106</v>
      </c>
      <c r="R10" s="53" t="s">
        <v>106</v>
      </c>
      <c r="S10" s="53" t="s">
        <v>106</v>
      </c>
      <c r="T10" s="53" t="s">
        <v>106</v>
      </c>
      <c r="U10" s="53" t="s">
        <v>106</v>
      </c>
      <c r="V10" s="53" t="s">
        <v>106</v>
      </c>
      <c r="W10" s="53" t="s">
        <v>106</v>
      </c>
      <c r="X10" s="53" t="s">
        <v>106</v>
      </c>
      <c r="Y10" s="53" t="s">
        <v>106</v>
      </c>
      <c r="Z10" s="53" t="s">
        <v>106</v>
      </c>
      <c r="AA10" s="53" t="s">
        <v>106</v>
      </c>
      <c r="AB10" s="53" t="s">
        <v>106</v>
      </c>
      <c r="AC10" s="53" t="s">
        <v>106</v>
      </c>
      <c r="AD10" s="53" t="s">
        <v>106</v>
      </c>
      <c r="AE10" s="53" t="s">
        <v>106</v>
      </c>
      <c r="AF10" s="53" t="s">
        <v>106</v>
      </c>
      <c r="AG10" s="53" t="s">
        <v>106</v>
      </c>
      <c r="AH10" s="53" t="s">
        <v>106</v>
      </c>
      <c r="AI10" s="53" t="s">
        <v>106</v>
      </c>
      <c r="AJ10" s="53" t="s">
        <v>106</v>
      </c>
      <c r="AK10" s="53" t="s">
        <v>106</v>
      </c>
      <c r="AL10" s="53" t="s">
        <v>106</v>
      </c>
      <c r="AM10" s="53" t="s">
        <v>106</v>
      </c>
      <c r="AN10" s="53" t="s">
        <v>106</v>
      </c>
      <c r="AO10" s="53" t="s">
        <v>106</v>
      </c>
      <c r="AP10" s="53" t="s">
        <v>106</v>
      </c>
      <c r="AQ10" s="53" t="s">
        <v>106</v>
      </c>
      <c r="AR10" s="53" t="s">
        <v>106</v>
      </c>
      <c r="AS10" s="53" t="s">
        <v>106</v>
      </c>
      <c r="AT10" s="53" t="s">
        <v>106</v>
      </c>
      <c r="AU10" s="53" t="s">
        <v>106</v>
      </c>
      <c r="AV10" s="53" t="s">
        <v>106</v>
      </c>
      <c r="AW10" s="53" t="s">
        <v>106</v>
      </c>
      <c r="AX10" s="53" t="s">
        <v>106</v>
      </c>
      <c r="AY10" s="53" t="s">
        <v>106</v>
      </c>
      <c r="AZ10" s="53" t="s">
        <v>106</v>
      </c>
      <c r="BA10" s="53" t="s">
        <v>106</v>
      </c>
      <c r="BB10" s="53" t="s">
        <v>106</v>
      </c>
      <c r="BC10" s="53" t="s">
        <v>106</v>
      </c>
      <c r="BD10" s="53" t="s">
        <v>106</v>
      </c>
      <c r="BE10" s="53" t="s">
        <v>106</v>
      </c>
      <c r="BF10" s="53" t="s">
        <v>106</v>
      </c>
      <c r="BG10" s="53" t="s">
        <v>106</v>
      </c>
      <c r="BH10" s="53" t="s">
        <v>106</v>
      </c>
      <c r="BI10" s="53" t="s">
        <v>106</v>
      </c>
      <c r="BJ10" s="53" t="s">
        <v>106</v>
      </c>
      <c r="BK10" s="53" t="s">
        <v>106</v>
      </c>
      <c r="BL10" s="53" t="s">
        <v>106</v>
      </c>
      <c r="BM10" s="53" t="s">
        <v>106</v>
      </c>
      <c r="BN10" s="53" t="s">
        <v>106</v>
      </c>
    </row>
    <row r="11" spans="1:66" x14ac:dyDescent="0.3">
      <c r="A11" s="51" t="s">
        <v>111</v>
      </c>
      <c r="B11" s="52">
        <v>220.4</v>
      </c>
      <c r="C11" s="52">
        <v>220.4</v>
      </c>
      <c r="D11" s="52">
        <v>220.4</v>
      </c>
      <c r="E11" s="52">
        <v>220.4</v>
      </c>
      <c r="F11" s="55">
        <v>221.4</v>
      </c>
      <c r="G11" s="55">
        <v>222.3</v>
      </c>
      <c r="H11" s="55">
        <v>222.7</v>
      </c>
      <c r="I11" s="53" t="s">
        <v>106</v>
      </c>
      <c r="J11" s="53" t="s">
        <v>106</v>
      </c>
      <c r="K11" s="53" t="s">
        <v>106</v>
      </c>
      <c r="L11" s="53" t="s">
        <v>106</v>
      </c>
      <c r="M11" s="53" t="s">
        <v>106</v>
      </c>
      <c r="N11" s="53" t="s">
        <v>106</v>
      </c>
      <c r="O11" s="53" t="s">
        <v>106</v>
      </c>
      <c r="P11" s="53" t="s">
        <v>106</v>
      </c>
      <c r="Q11" s="53" t="s">
        <v>106</v>
      </c>
      <c r="R11" s="53" t="s">
        <v>106</v>
      </c>
      <c r="S11" s="53" t="s">
        <v>106</v>
      </c>
      <c r="T11" s="53" t="s">
        <v>106</v>
      </c>
      <c r="U11" s="53" t="s">
        <v>106</v>
      </c>
      <c r="V11" s="53" t="s">
        <v>106</v>
      </c>
      <c r="W11" s="53" t="s">
        <v>106</v>
      </c>
      <c r="X11" s="53" t="s">
        <v>106</v>
      </c>
      <c r="Y11" s="53" t="s">
        <v>106</v>
      </c>
      <c r="Z11" s="53" t="s">
        <v>106</v>
      </c>
      <c r="AA11" s="53" t="s">
        <v>106</v>
      </c>
      <c r="AB11" s="53" t="s">
        <v>106</v>
      </c>
      <c r="AC11" s="53" t="s">
        <v>106</v>
      </c>
      <c r="AD11" s="53" t="s">
        <v>106</v>
      </c>
      <c r="AE11" s="53" t="s">
        <v>106</v>
      </c>
      <c r="AF11" s="53" t="s">
        <v>106</v>
      </c>
      <c r="AG11" s="53" t="s">
        <v>106</v>
      </c>
      <c r="AH11" s="53" t="s">
        <v>106</v>
      </c>
      <c r="AI11" s="53" t="s">
        <v>106</v>
      </c>
      <c r="AJ11" s="53" t="s">
        <v>106</v>
      </c>
      <c r="AK11" s="53" t="s">
        <v>106</v>
      </c>
      <c r="AL11" s="53" t="s">
        <v>106</v>
      </c>
      <c r="AM11" s="53" t="s">
        <v>106</v>
      </c>
      <c r="AN11" s="53" t="s">
        <v>106</v>
      </c>
      <c r="AO11" s="53" t="s">
        <v>106</v>
      </c>
      <c r="AP11" s="53" t="s">
        <v>106</v>
      </c>
      <c r="AQ11" s="53" t="s">
        <v>106</v>
      </c>
      <c r="AR11" s="53" t="s">
        <v>106</v>
      </c>
      <c r="AS11" s="53" t="s">
        <v>106</v>
      </c>
      <c r="AT11" s="53" t="s">
        <v>106</v>
      </c>
      <c r="AU11" s="53" t="s">
        <v>106</v>
      </c>
      <c r="AV11" s="53" t="s">
        <v>106</v>
      </c>
      <c r="AW11" s="53" t="s">
        <v>106</v>
      </c>
      <c r="AX11" s="53" t="s">
        <v>106</v>
      </c>
      <c r="AY11" s="53" t="s">
        <v>106</v>
      </c>
      <c r="AZ11" s="53" t="s">
        <v>106</v>
      </c>
      <c r="BA11" s="53" t="s">
        <v>106</v>
      </c>
      <c r="BB11" s="53" t="s">
        <v>106</v>
      </c>
      <c r="BC11" s="53" t="s">
        <v>106</v>
      </c>
      <c r="BD11" s="53" t="s">
        <v>106</v>
      </c>
      <c r="BE11" s="53" t="s">
        <v>106</v>
      </c>
      <c r="BF11" s="53" t="s">
        <v>106</v>
      </c>
      <c r="BG11" s="53" t="s">
        <v>106</v>
      </c>
      <c r="BH11" s="53" t="s">
        <v>106</v>
      </c>
      <c r="BI11" s="53" t="s">
        <v>106</v>
      </c>
      <c r="BJ11" s="53" t="s">
        <v>106</v>
      </c>
      <c r="BK11" s="53" t="s">
        <v>106</v>
      </c>
      <c r="BL11" s="53" t="s">
        <v>106</v>
      </c>
      <c r="BM11" s="53" t="s">
        <v>106</v>
      </c>
      <c r="BN11" s="53" t="s">
        <v>106</v>
      </c>
    </row>
    <row r="12" spans="1:66" x14ac:dyDescent="0.3">
      <c r="A12" s="51" t="s">
        <v>112</v>
      </c>
      <c r="B12" s="52">
        <v>224.3</v>
      </c>
      <c r="C12" s="52">
        <v>224.3</v>
      </c>
      <c r="D12" s="52">
        <v>224.3</v>
      </c>
      <c r="E12" s="52">
        <v>224.3</v>
      </c>
      <c r="F12" s="52">
        <v>224.3</v>
      </c>
      <c r="G12" s="55">
        <v>225.4</v>
      </c>
      <c r="H12" s="55">
        <v>225.3</v>
      </c>
      <c r="I12" s="55">
        <v>225.1</v>
      </c>
      <c r="J12" s="53" t="s">
        <v>106</v>
      </c>
      <c r="K12" s="53" t="s">
        <v>106</v>
      </c>
      <c r="L12" s="53" t="s">
        <v>106</v>
      </c>
      <c r="M12" s="53" t="s">
        <v>106</v>
      </c>
      <c r="N12" s="53" t="s">
        <v>106</v>
      </c>
      <c r="O12" s="53" t="s">
        <v>106</v>
      </c>
      <c r="P12" s="53" t="s">
        <v>106</v>
      </c>
      <c r="Q12" s="53" t="s">
        <v>106</v>
      </c>
      <c r="R12" s="53" t="s">
        <v>106</v>
      </c>
      <c r="S12" s="53" t="s">
        <v>106</v>
      </c>
      <c r="T12" s="53" t="s">
        <v>106</v>
      </c>
      <c r="U12" s="53" t="s">
        <v>106</v>
      </c>
      <c r="V12" s="53" t="s">
        <v>106</v>
      </c>
      <c r="W12" s="53" t="s">
        <v>106</v>
      </c>
      <c r="X12" s="53" t="s">
        <v>106</v>
      </c>
      <c r="Y12" s="53" t="s">
        <v>106</v>
      </c>
      <c r="Z12" s="53" t="s">
        <v>106</v>
      </c>
      <c r="AA12" s="53" t="s">
        <v>106</v>
      </c>
      <c r="AB12" s="53" t="s">
        <v>106</v>
      </c>
      <c r="AC12" s="53" t="s">
        <v>106</v>
      </c>
      <c r="AD12" s="53" t="s">
        <v>106</v>
      </c>
      <c r="AE12" s="53" t="s">
        <v>106</v>
      </c>
      <c r="AF12" s="53" t="s">
        <v>106</v>
      </c>
      <c r="AG12" s="53" t="s">
        <v>106</v>
      </c>
      <c r="AH12" s="53" t="s">
        <v>106</v>
      </c>
      <c r="AI12" s="53" t="s">
        <v>106</v>
      </c>
      <c r="AJ12" s="53" t="s">
        <v>106</v>
      </c>
      <c r="AK12" s="53" t="s">
        <v>106</v>
      </c>
      <c r="AL12" s="53" t="s">
        <v>106</v>
      </c>
      <c r="AM12" s="53" t="s">
        <v>106</v>
      </c>
      <c r="AN12" s="53" t="s">
        <v>106</v>
      </c>
      <c r="AO12" s="53" t="s">
        <v>106</v>
      </c>
      <c r="AP12" s="53" t="s">
        <v>106</v>
      </c>
      <c r="AQ12" s="53" t="s">
        <v>106</v>
      </c>
      <c r="AR12" s="53" t="s">
        <v>106</v>
      </c>
      <c r="AS12" s="53" t="s">
        <v>106</v>
      </c>
      <c r="AT12" s="53" t="s">
        <v>106</v>
      </c>
      <c r="AU12" s="53" t="s">
        <v>106</v>
      </c>
      <c r="AV12" s="53" t="s">
        <v>106</v>
      </c>
      <c r="AW12" s="53" t="s">
        <v>106</v>
      </c>
      <c r="AX12" s="53" t="s">
        <v>106</v>
      </c>
      <c r="AY12" s="53" t="s">
        <v>106</v>
      </c>
      <c r="AZ12" s="53" t="s">
        <v>106</v>
      </c>
      <c r="BA12" s="53" t="s">
        <v>106</v>
      </c>
      <c r="BB12" s="53" t="s">
        <v>106</v>
      </c>
      <c r="BC12" s="53" t="s">
        <v>106</v>
      </c>
      <c r="BD12" s="53" t="s">
        <v>106</v>
      </c>
      <c r="BE12" s="53" t="s">
        <v>106</v>
      </c>
      <c r="BF12" s="53" t="s">
        <v>106</v>
      </c>
      <c r="BG12" s="53" t="s">
        <v>106</v>
      </c>
      <c r="BH12" s="53" t="s">
        <v>106</v>
      </c>
      <c r="BI12" s="53" t="s">
        <v>106</v>
      </c>
      <c r="BJ12" s="53" t="s">
        <v>106</v>
      </c>
      <c r="BK12" s="53" t="s">
        <v>106</v>
      </c>
      <c r="BL12" s="53" t="s">
        <v>106</v>
      </c>
      <c r="BM12" s="53" t="s">
        <v>106</v>
      </c>
      <c r="BN12" s="53" t="s">
        <v>106</v>
      </c>
    </row>
    <row r="13" spans="1:66" x14ac:dyDescent="0.3">
      <c r="A13" s="51" t="s">
        <v>113</v>
      </c>
      <c r="B13" s="52">
        <v>235.7</v>
      </c>
      <c r="C13" s="52">
        <v>235.7</v>
      </c>
      <c r="D13" s="52">
        <v>235.7</v>
      </c>
      <c r="E13" s="52">
        <v>235.7</v>
      </c>
      <c r="F13" s="52">
        <v>235.7</v>
      </c>
      <c r="G13" s="52">
        <v>235.7</v>
      </c>
      <c r="H13" s="55">
        <v>235.7</v>
      </c>
      <c r="I13" s="55">
        <v>235.3</v>
      </c>
      <c r="J13" s="55">
        <v>235</v>
      </c>
      <c r="K13" s="53" t="s">
        <v>106</v>
      </c>
      <c r="L13" s="53" t="s">
        <v>106</v>
      </c>
      <c r="M13" s="53" t="s">
        <v>106</v>
      </c>
      <c r="N13" s="53" t="s">
        <v>106</v>
      </c>
      <c r="O13" s="53" t="s">
        <v>106</v>
      </c>
      <c r="P13" s="53" t="s">
        <v>106</v>
      </c>
      <c r="Q13" s="53" t="s">
        <v>106</v>
      </c>
      <c r="R13" s="53" t="s">
        <v>106</v>
      </c>
      <c r="S13" s="53" t="s">
        <v>106</v>
      </c>
      <c r="T13" s="53" t="s">
        <v>106</v>
      </c>
      <c r="U13" s="53" t="s">
        <v>106</v>
      </c>
      <c r="V13" s="53" t="s">
        <v>106</v>
      </c>
      <c r="W13" s="53" t="s">
        <v>106</v>
      </c>
      <c r="X13" s="53" t="s">
        <v>106</v>
      </c>
      <c r="Y13" s="53" t="s">
        <v>106</v>
      </c>
      <c r="Z13" s="53" t="s">
        <v>106</v>
      </c>
      <c r="AA13" s="53" t="s">
        <v>106</v>
      </c>
      <c r="AB13" s="53" t="s">
        <v>106</v>
      </c>
      <c r="AC13" s="53" t="s">
        <v>106</v>
      </c>
      <c r="AD13" s="53" t="s">
        <v>106</v>
      </c>
      <c r="AE13" s="53" t="s">
        <v>106</v>
      </c>
      <c r="AF13" s="53" t="s">
        <v>106</v>
      </c>
      <c r="AG13" s="53" t="s">
        <v>106</v>
      </c>
      <c r="AH13" s="53" t="s">
        <v>106</v>
      </c>
      <c r="AI13" s="53" t="s">
        <v>106</v>
      </c>
      <c r="AJ13" s="53" t="s">
        <v>106</v>
      </c>
      <c r="AK13" s="53" t="s">
        <v>106</v>
      </c>
      <c r="AL13" s="53" t="s">
        <v>106</v>
      </c>
      <c r="AM13" s="53" t="s">
        <v>106</v>
      </c>
      <c r="AN13" s="53" t="s">
        <v>106</v>
      </c>
      <c r="AO13" s="53" t="s">
        <v>106</v>
      </c>
      <c r="AP13" s="53" t="s">
        <v>106</v>
      </c>
      <c r="AQ13" s="53" t="s">
        <v>106</v>
      </c>
      <c r="AR13" s="53" t="s">
        <v>106</v>
      </c>
      <c r="AS13" s="53" t="s">
        <v>106</v>
      </c>
      <c r="AT13" s="53" t="s">
        <v>106</v>
      </c>
      <c r="AU13" s="53" t="s">
        <v>106</v>
      </c>
      <c r="AV13" s="53" t="s">
        <v>106</v>
      </c>
      <c r="AW13" s="53" t="s">
        <v>106</v>
      </c>
      <c r="AX13" s="53" t="s">
        <v>106</v>
      </c>
      <c r="AY13" s="53" t="s">
        <v>106</v>
      </c>
      <c r="AZ13" s="53" t="s">
        <v>106</v>
      </c>
      <c r="BA13" s="53" t="s">
        <v>106</v>
      </c>
      <c r="BB13" s="53" t="s">
        <v>106</v>
      </c>
      <c r="BC13" s="53" t="s">
        <v>106</v>
      </c>
      <c r="BD13" s="53" t="s">
        <v>106</v>
      </c>
      <c r="BE13" s="53" t="s">
        <v>106</v>
      </c>
      <c r="BF13" s="53" t="s">
        <v>106</v>
      </c>
      <c r="BG13" s="53" t="s">
        <v>106</v>
      </c>
      <c r="BH13" s="53" t="s">
        <v>106</v>
      </c>
      <c r="BI13" s="53" t="s">
        <v>106</v>
      </c>
      <c r="BJ13" s="53" t="s">
        <v>106</v>
      </c>
      <c r="BK13" s="53" t="s">
        <v>106</v>
      </c>
      <c r="BL13" s="53" t="s">
        <v>106</v>
      </c>
      <c r="BM13" s="53" t="s">
        <v>106</v>
      </c>
      <c r="BN13" s="53" t="s">
        <v>106</v>
      </c>
    </row>
    <row r="14" spans="1:66" x14ac:dyDescent="0.3">
      <c r="A14" s="51" t="s">
        <v>114</v>
      </c>
      <c r="B14" s="52">
        <v>228.2</v>
      </c>
      <c r="C14" s="52">
        <v>228.2</v>
      </c>
      <c r="D14" s="52">
        <v>228.2</v>
      </c>
      <c r="E14" s="52">
        <v>228.2</v>
      </c>
      <c r="F14" s="52">
        <v>228.2</v>
      </c>
      <c r="G14" s="52">
        <v>228.2</v>
      </c>
      <c r="H14" s="52">
        <v>228.2</v>
      </c>
      <c r="I14" s="55">
        <v>227.6</v>
      </c>
      <c r="J14" s="55">
        <v>226.9</v>
      </c>
      <c r="K14" s="55">
        <v>226.6</v>
      </c>
      <c r="L14" s="53" t="s">
        <v>106</v>
      </c>
      <c r="M14" s="53" t="s">
        <v>106</v>
      </c>
      <c r="N14" s="53" t="s">
        <v>106</v>
      </c>
      <c r="O14" s="53" t="s">
        <v>106</v>
      </c>
      <c r="P14" s="53" t="s">
        <v>106</v>
      </c>
      <c r="Q14" s="53" t="s">
        <v>106</v>
      </c>
      <c r="R14" s="53" t="s">
        <v>106</v>
      </c>
      <c r="S14" s="53" t="s">
        <v>106</v>
      </c>
      <c r="T14" s="53" t="s">
        <v>106</v>
      </c>
      <c r="U14" s="53" t="s">
        <v>106</v>
      </c>
      <c r="V14" s="53" t="s">
        <v>106</v>
      </c>
      <c r="W14" s="53" t="s">
        <v>106</v>
      </c>
      <c r="X14" s="53" t="s">
        <v>106</v>
      </c>
      <c r="Y14" s="53" t="s">
        <v>106</v>
      </c>
      <c r="Z14" s="53" t="s">
        <v>106</v>
      </c>
      <c r="AA14" s="53" t="s">
        <v>106</v>
      </c>
      <c r="AB14" s="53" t="s">
        <v>106</v>
      </c>
      <c r="AC14" s="53" t="s">
        <v>106</v>
      </c>
      <c r="AD14" s="53" t="s">
        <v>106</v>
      </c>
      <c r="AE14" s="53" t="s">
        <v>106</v>
      </c>
      <c r="AF14" s="53" t="s">
        <v>106</v>
      </c>
      <c r="AG14" s="53" t="s">
        <v>106</v>
      </c>
      <c r="AH14" s="53" t="s">
        <v>106</v>
      </c>
      <c r="AI14" s="53" t="s">
        <v>106</v>
      </c>
      <c r="AJ14" s="53" t="s">
        <v>106</v>
      </c>
      <c r="AK14" s="53" t="s">
        <v>106</v>
      </c>
      <c r="AL14" s="53" t="s">
        <v>106</v>
      </c>
      <c r="AM14" s="53" t="s">
        <v>106</v>
      </c>
      <c r="AN14" s="53" t="s">
        <v>106</v>
      </c>
      <c r="AO14" s="53" t="s">
        <v>106</v>
      </c>
      <c r="AP14" s="53" t="s">
        <v>106</v>
      </c>
      <c r="AQ14" s="53" t="s">
        <v>106</v>
      </c>
      <c r="AR14" s="53" t="s">
        <v>106</v>
      </c>
      <c r="AS14" s="53" t="s">
        <v>106</v>
      </c>
      <c r="AT14" s="53" t="s">
        <v>106</v>
      </c>
      <c r="AU14" s="53" t="s">
        <v>106</v>
      </c>
      <c r="AV14" s="53" t="s">
        <v>106</v>
      </c>
      <c r="AW14" s="53" t="s">
        <v>106</v>
      </c>
      <c r="AX14" s="53" t="s">
        <v>106</v>
      </c>
      <c r="AY14" s="53" t="s">
        <v>106</v>
      </c>
      <c r="AZ14" s="53" t="s">
        <v>106</v>
      </c>
      <c r="BA14" s="53" t="s">
        <v>106</v>
      </c>
      <c r="BB14" s="53" t="s">
        <v>106</v>
      </c>
      <c r="BC14" s="53" t="s">
        <v>106</v>
      </c>
      <c r="BD14" s="53" t="s">
        <v>106</v>
      </c>
      <c r="BE14" s="53" t="s">
        <v>106</v>
      </c>
      <c r="BF14" s="53" t="s">
        <v>106</v>
      </c>
      <c r="BG14" s="53" t="s">
        <v>106</v>
      </c>
      <c r="BH14" s="53" t="s">
        <v>106</v>
      </c>
      <c r="BI14" s="53" t="s">
        <v>106</v>
      </c>
      <c r="BJ14" s="53" t="s">
        <v>106</v>
      </c>
      <c r="BK14" s="53" t="s">
        <v>106</v>
      </c>
      <c r="BL14" s="53" t="s">
        <v>106</v>
      </c>
      <c r="BM14" s="53" t="s">
        <v>106</v>
      </c>
      <c r="BN14" s="53" t="s">
        <v>106</v>
      </c>
    </row>
    <row r="15" spans="1:66" x14ac:dyDescent="0.3">
      <c r="A15" s="51" t="s">
        <v>115</v>
      </c>
      <c r="B15" s="52">
        <v>200.6</v>
      </c>
      <c r="C15" s="52">
        <v>200.6</v>
      </c>
      <c r="D15" s="52">
        <v>200.6</v>
      </c>
      <c r="E15" s="52">
        <v>200.6</v>
      </c>
      <c r="F15" s="52">
        <v>200.6</v>
      </c>
      <c r="G15" s="52">
        <v>200.6</v>
      </c>
      <c r="H15" s="52">
        <v>200.6</v>
      </c>
      <c r="I15" s="52">
        <v>200.6</v>
      </c>
      <c r="J15" s="55">
        <v>200.1</v>
      </c>
      <c r="K15" s="55">
        <v>199.4</v>
      </c>
      <c r="L15" s="55">
        <v>198</v>
      </c>
      <c r="M15" s="53" t="s">
        <v>106</v>
      </c>
      <c r="N15" s="53" t="s">
        <v>106</v>
      </c>
      <c r="O15" s="53" t="s">
        <v>106</v>
      </c>
      <c r="P15" s="53" t="s">
        <v>106</v>
      </c>
      <c r="Q15" s="53" t="s">
        <v>106</v>
      </c>
      <c r="R15" s="53" t="s">
        <v>106</v>
      </c>
      <c r="S15" s="53" t="s">
        <v>106</v>
      </c>
      <c r="T15" s="53" t="s">
        <v>106</v>
      </c>
      <c r="U15" s="53" t="s">
        <v>106</v>
      </c>
      <c r="V15" s="53" t="s">
        <v>106</v>
      </c>
      <c r="W15" s="53" t="s">
        <v>106</v>
      </c>
      <c r="X15" s="53" t="s">
        <v>106</v>
      </c>
      <c r="Y15" s="53" t="s">
        <v>106</v>
      </c>
      <c r="Z15" s="53" t="s">
        <v>106</v>
      </c>
      <c r="AA15" s="53" t="s">
        <v>106</v>
      </c>
      <c r="AB15" s="53" t="s">
        <v>106</v>
      </c>
      <c r="AC15" s="53" t="s">
        <v>106</v>
      </c>
      <c r="AD15" s="53" t="s">
        <v>106</v>
      </c>
      <c r="AE15" s="53" t="s">
        <v>106</v>
      </c>
      <c r="AF15" s="53" t="s">
        <v>106</v>
      </c>
      <c r="AG15" s="53" t="s">
        <v>106</v>
      </c>
      <c r="AH15" s="53" t="s">
        <v>106</v>
      </c>
      <c r="AI15" s="53" t="s">
        <v>106</v>
      </c>
      <c r="AJ15" s="53" t="s">
        <v>106</v>
      </c>
      <c r="AK15" s="53" t="s">
        <v>106</v>
      </c>
      <c r="AL15" s="53" t="s">
        <v>106</v>
      </c>
      <c r="AM15" s="53" t="s">
        <v>106</v>
      </c>
      <c r="AN15" s="53" t="s">
        <v>106</v>
      </c>
      <c r="AO15" s="53" t="s">
        <v>106</v>
      </c>
      <c r="AP15" s="53" t="s">
        <v>106</v>
      </c>
      <c r="AQ15" s="53" t="s">
        <v>106</v>
      </c>
      <c r="AR15" s="53" t="s">
        <v>106</v>
      </c>
      <c r="AS15" s="53" t="s">
        <v>106</v>
      </c>
      <c r="AT15" s="53" t="s">
        <v>106</v>
      </c>
      <c r="AU15" s="53" t="s">
        <v>106</v>
      </c>
      <c r="AV15" s="53" t="s">
        <v>106</v>
      </c>
      <c r="AW15" s="53" t="s">
        <v>106</v>
      </c>
      <c r="AX15" s="53" t="s">
        <v>106</v>
      </c>
      <c r="AY15" s="53" t="s">
        <v>106</v>
      </c>
      <c r="AZ15" s="53" t="s">
        <v>106</v>
      </c>
      <c r="BA15" s="53" t="s">
        <v>106</v>
      </c>
      <c r="BB15" s="53" t="s">
        <v>106</v>
      </c>
      <c r="BC15" s="53" t="s">
        <v>106</v>
      </c>
      <c r="BD15" s="53" t="s">
        <v>106</v>
      </c>
      <c r="BE15" s="53" t="s">
        <v>106</v>
      </c>
      <c r="BF15" s="53" t="s">
        <v>106</v>
      </c>
      <c r="BG15" s="53" t="s">
        <v>106</v>
      </c>
      <c r="BH15" s="53" t="s">
        <v>106</v>
      </c>
      <c r="BI15" s="53" t="s">
        <v>106</v>
      </c>
      <c r="BJ15" s="53" t="s">
        <v>106</v>
      </c>
      <c r="BK15" s="53" t="s">
        <v>106</v>
      </c>
      <c r="BL15" s="53" t="s">
        <v>106</v>
      </c>
      <c r="BM15" s="53" t="s">
        <v>106</v>
      </c>
      <c r="BN15" s="53" t="s">
        <v>106</v>
      </c>
    </row>
    <row r="16" spans="1:66" x14ac:dyDescent="0.3">
      <c r="A16" s="51" t="s">
        <v>116</v>
      </c>
      <c r="B16" s="52">
        <v>179.5</v>
      </c>
      <c r="C16" s="52">
        <v>179.5</v>
      </c>
      <c r="D16" s="52">
        <v>179.5</v>
      </c>
      <c r="E16" s="52">
        <v>179.5</v>
      </c>
      <c r="F16" s="52">
        <v>179.5</v>
      </c>
      <c r="G16" s="52">
        <v>179.5</v>
      </c>
      <c r="H16" s="52">
        <v>179.5</v>
      </c>
      <c r="I16" s="52">
        <v>179.5</v>
      </c>
      <c r="J16" s="52">
        <v>179.5</v>
      </c>
      <c r="K16" s="55">
        <v>180</v>
      </c>
      <c r="L16" s="55">
        <v>180.3</v>
      </c>
      <c r="M16" s="55">
        <v>181.2</v>
      </c>
      <c r="N16" s="53" t="s">
        <v>106</v>
      </c>
      <c r="O16" s="53" t="s">
        <v>106</v>
      </c>
      <c r="P16" s="53" t="s">
        <v>106</v>
      </c>
      <c r="Q16" s="53" t="s">
        <v>106</v>
      </c>
      <c r="R16" s="53" t="s">
        <v>106</v>
      </c>
      <c r="S16" s="53" t="s">
        <v>106</v>
      </c>
      <c r="T16" s="53" t="s">
        <v>106</v>
      </c>
      <c r="U16" s="53" t="s">
        <v>106</v>
      </c>
      <c r="V16" s="53" t="s">
        <v>106</v>
      </c>
      <c r="W16" s="53" t="s">
        <v>106</v>
      </c>
      <c r="X16" s="53" t="s">
        <v>106</v>
      </c>
      <c r="Y16" s="53" t="s">
        <v>106</v>
      </c>
      <c r="Z16" s="53" t="s">
        <v>106</v>
      </c>
      <c r="AA16" s="53" t="s">
        <v>106</v>
      </c>
      <c r="AB16" s="53" t="s">
        <v>106</v>
      </c>
      <c r="AC16" s="53" t="s">
        <v>106</v>
      </c>
      <c r="AD16" s="53" t="s">
        <v>106</v>
      </c>
      <c r="AE16" s="53" t="s">
        <v>106</v>
      </c>
      <c r="AF16" s="53" t="s">
        <v>106</v>
      </c>
      <c r="AG16" s="53" t="s">
        <v>106</v>
      </c>
      <c r="AH16" s="53" t="s">
        <v>106</v>
      </c>
      <c r="AI16" s="53" t="s">
        <v>106</v>
      </c>
      <c r="AJ16" s="53" t="s">
        <v>106</v>
      </c>
      <c r="AK16" s="53" t="s">
        <v>106</v>
      </c>
      <c r="AL16" s="53" t="s">
        <v>106</v>
      </c>
      <c r="AM16" s="53" t="s">
        <v>106</v>
      </c>
      <c r="AN16" s="53" t="s">
        <v>106</v>
      </c>
      <c r="AO16" s="53" t="s">
        <v>106</v>
      </c>
      <c r="AP16" s="53" t="s">
        <v>106</v>
      </c>
      <c r="AQ16" s="53" t="s">
        <v>106</v>
      </c>
      <c r="AR16" s="53" t="s">
        <v>106</v>
      </c>
      <c r="AS16" s="53" t="s">
        <v>106</v>
      </c>
      <c r="AT16" s="53" t="s">
        <v>106</v>
      </c>
      <c r="AU16" s="53" t="s">
        <v>106</v>
      </c>
      <c r="AV16" s="53" t="s">
        <v>106</v>
      </c>
      <c r="AW16" s="53" t="s">
        <v>106</v>
      </c>
      <c r="AX16" s="53" t="s">
        <v>106</v>
      </c>
      <c r="AY16" s="53" t="s">
        <v>106</v>
      </c>
      <c r="AZ16" s="53" t="s">
        <v>106</v>
      </c>
      <c r="BA16" s="53" t="s">
        <v>106</v>
      </c>
      <c r="BB16" s="53" t="s">
        <v>106</v>
      </c>
      <c r="BC16" s="53" t="s">
        <v>106</v>
      </c>
      <c r="BD16" s="53" t="s">
        <v>106</v>
      </c>
      <c r="BE16" s="53" t="s">
        <v>106</v>
      </c>
      <c r="BF16" s="53" t="s">
        <v>106</v>
      </c>
      <c r="BG16" s="53" t="s">
        <v>106</v>
      </c>
      <c r="BH16" s="53" t="s">
        <v>106</v>
      </c>
      <c r="BI16" s="53" t="s">
        <v>106</v>
      </c>
      <c r="BJ16" s="53" t="s">
        <v>106</v>
      </c>
      <c r="BK16" s="53" t="s">
        <v>106</v>
      </c>
      <c r="BL16" s="53" t="s">
        <v>106</v>
      </c>
      <c r="BM16" s="53" t="s">
        <v>106</v>
      </c>
      <c r="BN16" s="53" t="s">
        <v>106</v>
      </c>
    </row>
    <row r="17" spans="1:66" x14ac:dyDescent="0.3">
      <c r="A17" s="51" t="s">
        <v>117</v>
      </c>
      <c r="B17" s="52">
        <v>179.7</v>
      </c>
      <c r="C17" s="52">
        <v>179.7</v>
      </c>
      <c r="D17" s="52">
        <v>179.7</v>
      </c>
      <c r="E17" s="52">
        <v>179.7</v>
      </c>
      <c r="F17" s="52">
        <v>179.7</v>
      </c>
      <c r="G17" s="52">
        <v>179.7</v>
      </c>
      <c r="H17" s="52">
        <v>179.7</v>
      </c>
      <c r="I17" s="52">
        <v>179.7</v>
      </c>
      <c r="J17" s="52">
        <v>179.7</v>
      </c>
      <c r="K17" s="52">
        <v>179.7</v>
      </c>
      <c r="L17" s="55">
        <v>180</v>
      </c>
      <c r="M17" s="55">
        <v>181</v>
      </c>
      <c r="N17" s="55">
        <v>180.6</v>
      </c>
      <c r="O17" s="53" t="s">
        <v>106</v>
      </c>
      <c r="P17" s="53" t="s">
        <v>106</v>
      </c>
      <c r="Q17" s="53" t="s">
        <v>106</v>
      </c>
      <c r="R17" s="53" t="s">
        <v>106</v>
      </c>
      <c r="S17" s="53" t="s">
        <v>106</v>
      </c>
      <c r="T17" s="53" t="s">
        <v>106</v>
      </c>
      <c r="U17" s="53" t="s">
        <v>106</v>
      </c>
      <c r="V17" s="53" t="s">
        <v>106</v>
      </c>
      <c r="W17" s="53" t="s">
        <v>106</v>
      </c>
      <c r="X17" s="53" t="s">
        <v>106</v>
      </c>
      <c r="Y17" s="53" t="s">
        <v>106</v>
      </c>
      <c r="Z17" s="53" t="s">
        <v>106</v>
      </c>
      <c r="AA17" s="53" t="s">
        <v>106</v>
      </c>
      <c r="AB17" s="53" t="s">
        <v>106</v>
      </c>
      <c r="AC17" s="53" t="s">
        <v>106</v>
      </c>
      <c r="AD17" s="53" t="s">
        <v>106</v>
      </c>
      <c r="AE17" s="53" t="s">
        <v>106</v>
      </c>
      <c r="AF17" s="53" t="s">
        <v>106</v>
      </c>
      <c r="AG17" s="53" t="s">
        <v>106</v>
      </c>
      <c r="AH17" s="53" t="s">
        <v>106</v>
      </c>
      <c r="AI17" s="53" t="s">
        <v>106</v>
      </c>
      <c r="AJ17" s="53" t="s">
        <v>106</v>
      </c>
      <c r="AK17" s="53" t="s">
        <v>106</v>
      </c>
      <c r="AL17" s="53" t="s">
        <v>106</v>
      </c>
      <c r="AM17" s="53" t="s">
        <v>106</v>
      </c>
      <c r="AN17" s="53" t="s">
        <v>106</v>
      </c>
      <c r="AO17" s="53" t="s">
        <v>106</v>
      </c>
      <c r="AP17" s="53" t="s">
        <v>106</v>
      </c>
      <c r="AQ17" s="53" t="s">
        <v>106</v>
      </c>
      <c r="AR17" s="53" t="s">
        <v>106</v>
      </c>
      <c r="AS17" s="53" t="s">
        <v>106</v>
      </c>
      <c r="AT17" s="53" t="s">
        <v>106</v>
      </c>
      <c r="AU17" s="53" t="s">
        <v>106</v>
      </c>
      <c r="AV17" s="53" t="s">
        <v>106</v>
      </c>
      <c r="AW17" s="53" t="s">
        <v>106</v>
      </c>
      <c r="AX17" s="53" t="s">
        <v>106</v>
      </c>
      <c r="AY17" s="53" t="s">
        <v>106</v>
      </c>
      <c r="AZ17" s="53" t="s">
        <v>106</v>
      </c>
      <c r="BA17" s="53" t="s">
        <v>106</v>
      </c>
      <c r="BB17" s="53" t="s">
        <v>106</v>
      </c>
      <c r="BC17" s="53" t="s">
        <v>106</v>
      </c>
      <c r="BD17" s="53" t="s">
        <v>106</v>
      </c>
      <c r="BE17" s="53" t="s">
        <v>106</v>
      </c>
      <c r="BF17" s="53" t="s">
        <v>106</v>
      </c>
      <c r="BG17" s="53" t="s">
        <v>106</v>
      </c>
      <c r="BH17" s="53" t="s">
        <v>106</v>
      </c>
      <c r="BI17" s="53" t="s">
        <v>106</v>
      </c>
      <c r="BJ17" s="53" t="s">
        <v>106</v>
      </c>
      <c r="BK17" s="53" t="s">
        <v>106</v>
      </c>
      <c r="BL17" s="53" t="s">
        <v>106</v>
      </c>
      <c r="BM17" s="53" t="s">
        <v>106</v>
      </c>
      <c r="BN17" s="53" t="s">
        <v>106</v>
      </c>
    </row>
    <row r="18" spans="1:66" x14ac:dyDescent="0.3">
      <c r="A18" s="51" t="s">
        <v>118</v>
      </c>
      <c r="B18" s="52">
        <v>194.8</v>
      </c>
      <c r="C18" s="52">
        <v>194.8</v>
      </c>
      <c r="D18" s="52">
        <v>194.8</v>
      </c>
      <c r="E18" s="52">
        <v>194.8</v>
      </c>
      <c r="F18" s="52">
        <v>194.8</v>
      </c>
      <c r="G18" s="52">
        <v>194.8</v>
      </c>
      <c r="H18" s="52">
        <v>194.8</v>
      </c>
      <c r="I18" s="52">
        <v>194.8</v>
      </c>
      <c r="J18" s="52">
        <v>194.8</v>
      </c>
      <c r="K18" s="52">
        <v>194.8</v>
      </c>
      <c r="L18" s="52">
        <v>194.8</v>
      </c>
      <c r="M18" s="55">
        <v>196.6</v>
      </c>
      <c r="N18" s="55">
        <v>196.3</v>
      </c>
      <c r="O18" s="55">
        <v>196.4</v>
      </c>
      <c r="P18" s="53" t="s">
        <v>106</v>
      </c>
      <c r="Q18" s="53" t="s">
        <v>106</v>
      </c>
      <c r="R18" s="53" t="s">
        <v>106</v>
      </c>
      <c r="S18" s="53" t="s">
        <v>106</v>
      </c>
      <c r="T18" s="53" t="s">
        <v>106</v>
      </c>
      <c r="U18" s="53" t="s">
        <v>106</v>
      </c>
      <c r="V18" s="53" t="s">
        <v>106</v>
      </c>
      <c r="W18" s="53" t="s">
        <v>106</v>
      </c>
      <c r="X18" s="53" t="s">
        <v>106</v>
      </c>
      <c r="Y18" s="53" t="s">
        <v>106</v>
      </c>
      <c r="Z18" s="53" t="s">
        <v>106</v>
      </c>
      <c r="AA18" s="53" t="s">
        <v>106</v>
      </c>
      <c r="AB18" s="53" t="s">
        <v>106</v>
      </c>
      <c r="AC18" s="53" t="s">
        <v>106</v>
      </c>
      <c r="AD18" s="53" t="s">
        <v>106</v>
      </c>
      <c r="AE18" s="53" t="s">
        <v>106</v>
      </c>
      <c r="AF18" s="53" t="s">
        <v>106</v>
      </c>
      <c r="AG18" s="53" t="s">
        <v>106</v>
      </c>
      <c r="AH18" s="53" t="s">
        <v>106</v>
      </c>
      <c r="AI18" s="53" t="s">
        <v>106</v>
      </c>
      <c r="AJ18" s="53" t="s">
        <v>106</v>
      </c>
      <c r="AK18" s="53" t="s">
        <v>106</v>
      </c>
      <c r="AL18" s="53" t="s">
        <v>106</v>
      </c>
      <c r="AM18" s="53" t="s">
        <v>106</v>
      </c>
      <c r="AN18" s="53" t="s">
        <v>106</v>
      </c>
      <c r="AO18" s="53" t="s">
        <v>106</v>
      </c>
      <c r="AP18" s="53" t="s">
        <v>106</v>
      </c>
      <c r="AQ18" s="53" t="s">
        <v>106</v>
      </c>
      <c r="AR18" s="53" t="s">
        <v>106</v>
      </c>
      <c r="AS18" s="53" t="s">
        <v>106</v>
      </c>
      <c r="AT18" s="53" t="s">
        <v>106</v>
      </c>
      <c r="AU18" s="53" t="s">
        <v>106</v>
      </c>
      <c r="AV18" s="53" t="s">
        <v>106</v>
      </c>
      <c r="AW18" s="53" t="s">
        <v>106</v>
      </c>
      <c r="AX18" s="53" t="s">
        <v>106</v>
      </c>
      <c r="AY18" s="53" t="s">
        <v>106</v>
      </c>
      <c r="AZ18" s="53" t="s">
        <v>106</v>
      </c>
      <c r="BA18" s="53" t="s">
        <v>106</v>
      </c>
      <c r="BB18" s="53" t="s">
        <v>106</v>
      </c>
      <c r="BC18" s="53" t="s">
        <v>106</v>
      </c>
      <c r="BD18" s="53" t="s">
        <v>106</v>
      </c>
      <c r="BE18" s="53" t="s">
        <v>106</v>
      </c>
      <c r="BF18" s="53" t="s">
        <v>106</v>
      </c>
      <c r="BG18" s="53" t="s">
        <v>106</v>
      </c>
      <c r="BH18" s="53" t="s">
        <v>106</v>
      </c>
      <c r="BI18" s="53" t="s">
        <v>106</v>
      </c>
      <c r="BJ18" s="53" t="s">
        <v>106</v>
      </c>
      <c r="BK18" s="53" t="s">
        <v>106</v>
      </c>
      <c r="BL18" s="53" t="s">
        <v>106</v>
      </c>
      <c r="BM18" s="53" t="s">
        <v>106</v>
      </c>
      <c r="BN18" s="53" t="s">
        <v>106</v>
      </c>
    </row>
    <row r="19" spans="1:66" x14ac:dyDescent="0.3">
      <c r="A19" s="51" t="s">
        <v>119</v>
      </c>
      <c r="B19" s="52">
        <v>197.3</v>
      </c>
      <c r="C19" s="52">
        <v>197.3</v>
      </c>
      <c r="D19" s="52">
        <v>197.3</v>
      </c>
      <c r="E19" s="52">
        <v>197.3</v>
      </c>
      <c r="F19" s="52">
        <v>197.3</v>
      </c>
      <c r="G19" s="52">
        <v>197.3</v>
      </c>
      <c r="H19" s="52">
        <v>197.3</v>
      </c>
      <c r="I19" s="52">
        <v>197.3</v>
      </c>
      <c r="J19" s="52">
        <v>197.3</v>
      </c>
      <c r="K19" s="52">
        <v>197.3</v>
      </c>
      <c r="L19" s="52">
        <v>197.3</v>
      </c>
      <c r="M19" s="52">
        <v>197.3</v>
      </c>
      <c r="N19" s="55">
        <v>197.2</v>
      </c>
      <c r="O19" s="55">
        <v>197</v>
      </c>
      <c r="P19" s="55">
        <v>199.2</v>
      </c>
      <c r="Q19" s="53" t="s">
        <v>106</v>
      </c>
      <c r="R19" s="53" t="s">
        <v>106</v>
      </c>
      <c r="S19" s="53" t="s">
        <v>106</v>
      </c>
      <c r="T19" s="53" t="s">
        <v>106</v>
      </c>
      <c r="U19" s="53" t="s">
        <v>106</v>
      </c>
      <c r="V19" s="53" t="s">
        <v>106</v>
      </c>
      <c r="W19" s="53" t="s">
        <v>106</v>
      </c>
      <c r="X19" s="53" t="s">
        <v>106</v>
      </c>
      <c r="Y19" s="53" t="s">
        <v>106</v>
      </c>
      <c r="Z19" s="53" t="s">
        <v>106</v>
      </c>
      <c r="AA19" s="53" t="s">
        <v>106</v>
      </c>
      <c r="AB19" s="53" t="s">
        <v>106</v>
      </c>
      <c r="AC19" s="53" t="s">
        <v>106</v>
      </c>
      <c r="AD19" s="53" t="s">
        <v>106</v>
      </c>
      <c r="AE19" s="53" t="s">
        <v>106</v>
      </c>
      <c r="AF19" s="53" t="s">
        <v>106</v>
      </c>
      <c r="AG19" s="53" t="s">
        <v>106</v>
      </c>
      <c r="AH19" s="53" t="s">
        <v>106</v>
      </c>
      <c r="AI19" s="53" t="s">
        <v>106</v>
      </c>
      <c r="AJ19" s="53" t="s">
        <v>106</v>
      </c>
      <c r="AK19" s="53" t="s">
        <v>106</v>
      </c>
      <c r="AL19" s="53" t="s">
        <v>106</v>
      </c>
      <c r="AM19" s="53" t="s">
        <v>106</v>
      </c>
      <c r="AN19" s="53" t="s">
        <v>106</v>
      </c>
      <c r="AO19" s="53" t="s">
        <v>106</v>
      </c>
      <c r="AP19" s="53" t="s">
        <v>106</v>
      </c>
      <c r="AQ19" s="53" t="s">
        <v>106</v>
      </c>
      <c r="AR19" s="53" t="s">
        <v>106</v>
      </c>
      <c r="AS19" s="53" t="s">
        <v>106</v>
      </c>
      <c r="AT19" s="53" t="s">
        <v>106</v>
      </c>
      <c r="AU19" s="53" t="s">
        <v>106</v>
      </c>
      <c r="AV19" s="53" t="s">
        <v>106</v>
      </c>
      <c r="AW19" s="53" t="s">
        <v>106</v>
      </c>
      <c r="AX19" s="53" t="s">
        <v>106</v>
      </c>
      <c r="AY19" s="53" t="s">
        <v>106</v>
      </c>
      <c r="AZ19" s="53" t="s">
        <v>106</v>
      </c>
      <c r="BA19" s="53" t="s">
        <v>106</v>
      </c>
      <c r="BB19" s="53" t="s">
        <v>106</v>
      </c>
      <c r="BC19" s="53" t="s">
        <v>106</v>
      </c>
      <c r="BD19" s="53" t="s">
        <v>106</v>
      </c>
      <c r="BE19" s="53" t="s">
        <v>106</v>
      </c>
      <c r="BF19" s="53" t="s">
        <v>106</v>
      </c>
      <c r="BG19" s="53" t="s">
        <v>106</v>
      </c>
      <c r="BH19" s="53" t="s">
        <v>106</v>
      </c>
      <c r="BI19" s="53" t="s">
        <v>106</v>
      </c>
      <c r="BJ19" s="53" t="s">
        <v>106</v>
      </c>
      <c r="BK19" s="53" t="s">
        <v>106</v>
      </c>
      <c r="BL19" s="53" t="s">
        <v>106</v>
      </c>
      <c r="BM19" s="53" t="s">
        <v>106</v>
      </c>
      <c r="BN19" s="53" t="s">
        <v>106</v>
      </c>
    </row>
    <row r="20" spans="1:66" x14ac:dyDescent="0.3">
      <c r="A20" s="51" t="s">
        <v>120</v>
      </c>
      <c r="B20" s="52">
        <v>185.4</v>
      </c>
      <c r="C20" s="52">
        <v>185.4</v>
      </c>
      <c r="D20" s="52">
        <v>185.4</v>
      </c>
      <c r="E20" s="52">
        <v>185.4</v>
      </c>
      <c r="F20" s="52">
        <v>185.4</v>
      </c>
      <c r="G20" s="52">
        <v>185.4</v>
      </c>
      <c r="H20" s="52">
        <v>185.4</v>
      </c>
      <c r="I20" s="52">
        <v>185.4</v>
      </c>
      <c r="J20" s="52">
        <v>185.4</v>
      </c>
      <c r="K20" s="52">
        <v>185.4</v>
      </c>
      <c r="L20" s="52">
        <v>185.4</v>
      </c>
      <c r="M20" s="52">
        <v>185.4</v>
      </c>
      <c r="N20" s="52">
        <v>185.4</v>
      </c>
      <c r="O20" s="55">
        <v>185.4</v>
      </c>
      <c r="P20" s="55">
        <v>186.7</v>
      </c>
      <c r="Q20" s="55">
        <v>187.9</v>
      </c>
      <c r="R20" s="53" t="s">
        <v>106</v>
      </c>
      <c r="S20" s="53" t="s">
        <v>106</v>
      </c>
      <c r="T20" s="53" t="s">
        <v>106</v>
      </c>
      <c r="U20" s="53" t="s">
        <v>106</v>
      </c>
      <c r="V20" s="53" t="s">
        <v>106</v>
      </c>
      <c r="W20" s="53" t="s">
        <v>106</v>
      </c>
      <c r="X20" s="53" t="s">
        <v>106</v>
      </c>
      <c r="Y20" s="53" t="s">
        <v>106</v>
      </c>
      <c r="Z20" s="53" t="s">
        <v>106</v>
      </c>
      <c r="AA20" s="53" t="s">
        <v>106</v>
      </c>
      <c r="AB20" s="53" t="s">
        <v>106</v>
      </c>
      <c r="AC20" s="53" t="s">
        <v>106</v>
      </c>
      <c r="AD20" s="53" t="s">
        <v>106</v>
      </c>
      <c r="AE20" s="53" t="s">
        <v>106</v>
      </c>
      <c r="AF20" s="53" t="s">
        <v>106</v>
      </c>
      <c r="AG20" s="53" t="s">
        <v>106</v>
      </c>
      <c r="AH20" s="53" t="s">
        <v>106</v>
      </c>
      <c r="AI20" s="53" t="s">
        <v>106</v>
      </c>
      <c r="AJ20" s="53" t="s">
        <v>106</v>
      </c>
      <c r="AK20" s="53" t="s">
        <v>106</v>
      </c>
      <c r="AL20" s="53" t="s">
        <v>106</v>
      </c>
      <c r="AM20" s="53" t="s">
        <v>106</v>
      </c>
      <c r="AN20" s="53" t="s">
        <v>106</v>
      </c>
      <c r="AO20" s="53" t="s">
        <v>106</v>
      </c>
      <c r="AP20" s="53" t="s">
        <v>106</v>
      </c>
      <c r="AQ20" s="53" t="s">
        <v>106</v>
      </c>
      <c r="AR20" s="53" t="s">
        <v>106</v>
      </c>
      <c r="AS20" s="53" t="s">
        <v>106</v>
      </c>
      <c r="AT20" s="53" t="s">
        <v>106</v>
      </c>
      <c r="AU20" s="53" t="s">
        <v>106</v>
      </c>
      <c r="AV20" s="53" t="s">
        <v>106</v>
      </c>
      <c r="AW20" s="53" t="s">
        <v>106</v>
      </c>
      <c r="AX20" s="53" t="s">
        <v>106</v>
      </c>
      <c r="AY20" s="53" t="s">
        <v>106</v>
      </c>
      <c r="AZ20" s="53" t="s">
        <v>106</v>
      </c>
      <c r="BA20" s="53" t="s">
        <v>106</v>
      </c>
      <c r="BB20" s="53" t="s">
        <v>106</v>
      </c>
      <c r="BC20" s="53" t="s">
        <v>106</v>
      </c>
      <c r="BD20" s="53" t="s">
        <v>106</v>
      </c>
      <c r="BE20" s="53" t="s">
        <v>106</v>
      </c>
      <c r="BF20" s="53" t="s">
        <v>106</v>
      </c>
      <c r="BG20" s="53" t="s">
        <v>106</v>
      </c>
      <c r="BH20" s="53" t="s">
        <v>106</v>
      </c>
      <c r="BI20" s="53" t="s">
        <v>106</v>
      </c>
      <c r="BJ20" s="53" t="s">
        <v>106</v>
      </c>
      <c r="BK20" s="53" t="s">
        <v>106</v>
      </c>
      <c r="BL20" s="53" t="s">
        <v>106</v>
      </c>
      <c r="BM20" s="53" t="s">
        <v>106</v>
      </c>
      <c r="BN20" s="53" t="s">
        <v>106</v>
      </c>
    </row>
    <row r="21" spans="1:66" x14ac:dyDescent="0.3">
      <c r="A21" s="51" t="s">
        <v>121</v>
      </c>
      <c r="B21" s="52">
        <v>195.1</v>
      </c>
      <c r="C21" s="52">
        <v>195.1</v>
      </c>
      <c r="D21" s="52">
        <v>195.1</v>
      </c>
      <c r="E21" s="52">
        <v>195.1</v>
      </c>
      <c r="F21" s="52">
        <v>195.1</v>
      </c>
      <c r="G21" s="52">
        <v>195.1</v>
      </c>
      <c r="H21" s="52">
        <v>195.1</v>
      </c>
      <c r="I21" s="52">
        <v>195.1</v>
      </c>
      <c r="J21" s="52">
        <v>195.1</v>
      </c>
      <c r="K21" s="52">
        <v>195.1</v>
      </c>
      <c r="L21" s="52">
        <v>195.1</v>
      </c>
      <c r="M21" s="52">
        <v>195.1</v>
      </c>
      <c r="N21" s="52">
        <v>195.1</v>
      </c>
      <c r="O21" s="52">
        <v>195.1</v>
      </c>
      <c r="P21" s="55">
        <v>193.5</v>
      </c>
      <c r="Q21" s="55">
        <v>193.9</v>
      </c>
      <c r="R21" s="55">
        <v>195.6</v>
      </c>
      <c r="S21" s="53" t="s">
        <v>106</v>
      </c>
      <c r="T21" s="53" t="s">
        <v>106</v>
      </c>
      <c r="U21" s="53" t="s">
        <v>106</v>
      </c>
      <c r="V21" s="53" t="s">
        <v>106</v>
      </c>
      <c r="W21" s="53" t="s">
        <v>106</v>
      </c>
      <c r="X21" s="53" t="s">
        <v>106</v>
      </c>
      <c r="Y21" s="53" t="s">
        <v>106</v>
      </c>
      <c r="Z21" s="53" t="s">
        <v>106</v>
      </c>
      <c r="AA21" s="53" t="s">
        <v>106</v>
      </c>
      <c r="AB21" s="53" t="s">
        <v>106</v>
      </c>
      <c r="AC21" s="53" t="s">
        <v>106</v>
      </c>
      <c r="AD21" s="53" t="s">
        <v>106</v>
      </c>
      <c r="AE21" s="53" t="s">
        <v>106</v>
      </c>
      <c r="AF21" s="53" t="s">
        <v>106</v>
      </c>
      <c r="AG21" s="53" t="s">
        <v>106</v>
      </c>
      <c r="AH21" s="53" t="s">
        <v>106</v>
      </c>
      <c r="AI21" s="53" t="s">
        <v>106</v>
      </c>
      <c r="AJ21" s="53" t="s">
        <v>106</v>
      </c>
      <c r="AK21" s="53" t="s">
        <v>106</v>
      </c>
      <c r="AL21" s="53" t="s">
        <v>106</v>
      </c>
      <c r="AM21" s="53" t="s">
        <v>106</v>
      </c>
      <c r="AN21" s="53" t="s">
        <v>106</v>
      </c>
      <c r="AO21" s="53" t="s">
        <v>106</v>
      </c>
      <c r="AP21" s="53" t="s">
        <v>106</v>
      </c>
      <c r="AQ21" s="53" t="s">
        <v>106</v>
      </c>
      <c r="AR21" s="53" t="s">
        <v>106</v>
      </c>
      <c r="AS21" s="53" t="s">
        <v>106</v>
      </c>
      <c r="AT21" s="53" t="s">
        <v>106</v>
      </c>
      <c r="AU21" s="53" t="s">
        <v>106</v>
      </c>
      <c r="AV21" s="53" t="s">
        <v>106</v>
      </c>
      <c r="AW21" s="53" t="s">
        <v>106</v>
      </c>
      <c r="AX21" s="53" t="s">
        <v>106</v>
      </c>
      <c r="AY21" s="53" t="s">
        <v>106</v>
      </c>
      <c r="AZ21" s="53" t="s">
        <v>106</v>
      </c>
      <c r="BA21" s="53" t="s">
        <v>106</v>
      </c>
      <c r="BB21" s="53" t="s">
        <v>106</v>
      </c>
      <c r="BC21" s="53" t="s">
        <v>106</v>
      </c>
      <c r="BD21" s="53" t="s">
        <v>106</v>
      </c>
      <c r="BE21" s="53" t="s">
        <v>106</v>
      </c>
      <c r="BF21" s="53" t="s">
        <v>106</v>
      </c>
      <c r="BG21" s="53" t="s">
        <v>106</v>
      </c>
      <c r="BH21" s="53" t="s">
        <v>106</v>
      </c>
      <c r="BI21" s="53" t="s">
        <v>106</v>
      </c>
      <c r="BJ21" s="53" t="s">
        <v>106</v>
      </c>
      <c r="BK21" s="53" t="s">
        <v>106</v>
      </c>
      <c r="BL21" s="53" t="s">
        <v>106</v>
      </c>
      <c r="BM21" s="53" t="s">
        <v>106</v>
      </c>
      <c r="BN21" s="53" t="s">
        <v>106</v>
      </c>
    </row>
    <row r="22" spans="1:66" x14ac:dyDescent="0.3">
      <c r="A22" s="51" t="s">
        <v>122</v>
      </c>
      <c r="B22" s="52">
        <v>174.1</v>
      </c>
      <c r="C22" s="52">
        <v>174.1</v>
      </c>
      <c r="D22" s="52">
        <v>174.1</v>
      </c>
      <c r="E22" s="52">
        <v>174.1</v>
      </c>
      <c r="F22" s="52">
        <v>174.1</v>
      </c>
      <c r="G22" s="52">
        <v>174.1</v>
      </c>
      <c r="H22" s="52">
        <v>174.1</v>
      </c>
      <c r="I22" s="52">
        <v>174.1</v>
      </c>
      <c r="J22" s="52">
        <v>174.1</v>
      </c>
      <c r="K22" s="52">
        <v>174.1</v>
      </c>
      <c r="L22" s="52">
        <v>174.1</v>
      </c>
      <c r="M22" s="52">
        <v>174.1</v>
      </c>
      <c r="N22" s="52">
        <v>174.1</v>
      </c>
      <c r="O22" s="52">
        <v>174.1</v>
      </c>
      <c r="P22" s="52">
        <v>174.1</v>
      </c>
      <c r="Q22" s="55">
        <v>174.2</v>
      </c>
      <c r="R22" s="55">
        <v>174.8</v>
      </c>
      <c r="S22" s="55">
        <v>171.7</v>
      </c>
      <c r="T22" s="53" t="s">
        <v>106</v>
      </c>
      <c r="U22" s="53" t="s">
        <v>106</v>
      </c>
      <c r="V22" s="53" t="s">
        <v>106</v>
      </c>
      <c r="W22" s="53" t="s">
        <v>106</v>
      </c>
      <c r="X22" s="53" t="s">
        <v>106</v>
      </c>
      <c r="Y22" s="53" t="s">
        <v>106</v>
      </c>
      <c r="Z22" s="53" t="s">
        <v>106</v>
      </c>
      <c r="AA22" s="53" t="s">
        <v>106</v>
      </c>
      <c r="AB22" s="53" t="s">
        <v>106</v>
      </c>
      <c r="AC22" s="53" t="s">
        <v>106</v>
      </c>
      <c r="AD22" s="53" t="s">
        <v>106</v>
      </c>
      <c r="AE22" s="53" t="s">
        <v>106</v>
      </c>
      <c r="AF22" s="53" t="s">
        <v>106</v>
      </c>
      <c r="AG22" s="53" t="s">
        <v>106</v>
      </c>
      <c r="AH22" s="53" t="s">
        <v>106</v>
      </c>
      <c r="AI22" s="53" t="s">
        <v>106</v>
      </c>
      <c r="AJ22" s="53" t="s">
        <v>106</v>
      </c>
      <c r="AK22" s="53" t="s">
        <v>106</v>
      </c>
      <c r="AL22" s="53" t="s">
        <v>106</v>
      </c>
      <c r="AM22" s="53" t="s">
        <v>106</v>
      </c>
      <c r="AN22" s="53" t="s">
        <v>106</v>
      </c>
      <c r="AO22" s="53" t="s">
        <v>106</v>
      </c>
      <c r="AP22" s="53" t="s">
        <v>106</v>
      </c>
      <c r="AQ22" s="53" t="s">
        <v>106</v>
      </c>
      <c r="AR22" s="53" t="s">
        <v>106</v>
      </c>
      <c r="AS22" s="53" t="s">
        <v>106</v>
      </c>
      <c r="AT22" s="53" t="s">
        <v>106</v>
      </c>
      <c r="AU22" s="53" t="s">
        <v>106</v>
      </c>
      <c r="AV22" s="53" t="s">
        <v>106</v>
      </c>
      <c r="AW22" s="53" t="s">
        <v>106</v>
      </c>
      <c r="AX22" s="53" t="s">
        <v>106</v>
      </c>
      <c r="AY22" s="53" t="s">
        <v>106</v>
      </c>
      <c r="AZ22" s="53" t="s">
        <v>106</v>
      </c>
      <c r="BA22" s="53" t="s">
        <v>106</v>
      </c>
      <c r="BB22" s="53" t="s">
        <v>106</v>
      </c>
      <c r="BC22" s="53" t="s">
        <v>106</v>
      </c>
      <c r="BD22" s="53" t="s">
        <v>106</v>
      </c>
      <c r="BE22" s="53" t="s">
        <v>106</v>
      </c>
      <c r="BF22" s="53" t="s">
        <v>106</v>
      </c>
      <c r="BG22" s="53" t="s">
        <v>106</v>
      </c>
      <c r="BH22" s="53" t="s">
        <v>106</v>
      </c>
      <c r="BI22" s="53" t="s">
        <v>106</v>
      </c>
      <c r="BJ22" s="53" t="s">
        <v>106</v>
      </c>
      <c r="BK22" s="53" t="s">
        <v>106</v>
      </c>
      <c r="BL22" s="53" t="s">
        <v>106</v>
      </c>
      <c r="BM22" s="53" t="s">
        <v>106</v>
      </c>
      <c r="BN22" s="53" t="s">
        <v>106</v>
      </c>
    </row>
    <row r="23" spans="1:66" x14ac:dyDescent="0.3">
      <c r="A23" s="51" t="s">
        <v>123</v>
      </c>
      <c r="B23" s="52">
        <v>163.6</v>
      </c>
      <c r="C23" s="52">
        <v>163.6</v>
      </c>
      <c r="D23" s="52">
        <v>163.6</v>
      </c>
      <c r="E23" s="52">
        <v>163.6</v>
      </c>
      <c r="F23" s="52">
        <v>163.6</v>
      </c>
      <c r="G23" s="52">
        <v>163.6</v>
      </c>
      <c r="H23" s="52">
        <v>163.6</v>
      </c>
      <c r="I23" s="52">
        <v>163.6</v>
      </c>
      <c r="J23" s="52">
        <v>163.6</v>
      </c>
      <c r="K23" s="52">
        <v>163.6</v>
      </c>
      <c r="L23" s="52">
        <v>163.6</v>
      </c>
      <c r="M23" s="52">
        <v>163.6</v>
      </c>
      <c r="N23" s="52">
        <v>163.6</v>
      </c>
      <c r="O23" s="52">
        <v>163.6</v>
      </c>
      <c r="P23" s="52">
        <v>163.6</v>
      </c>
      <c r="Q23" s="52">
        <v>163.6</v>
      </c>
      <c r="R23" s="55">
        <v>164</v>
      </c>
      <c r="S23" s="55">
        <v>163.69999999999999</v>
      </c>
      <c r="T23" s="55">
        <v>161.30000000000001</v>
      </c>
      <c r="U23" s="53" t="s">
        <v>106</v>
      </c>
      <c r="V23" s="53" t="s">
        <v>106</v>
      </c>
      <c r="W23" s="53" t="s">
        <v>106</v>
      </c>
      <c r="X23" s="53" t="s">
        <v>106</v>
      </c>
      <c r="Y23" s="53" t="s">
        <v>106</v>
      </c>
      <c r="Z23" s="53" t="s">
        <v>106</v>
      </c>
      <c r="AA23" s="53" t="s">
        <v>106</v>
      </c>
      <c r="AB23" s="53" t="s">
        <v>106</v>
      </c>
      <c r="AC23" s="53" t="s">
        <v>106</v>
      </c>
      <c r="AD23" s="53" t="s">
        <v>106</v>
      </c>
      <c r="AE23" s="53" t="s">
        <v>106</v>
      </c>
      <c r="AF23" s="53" t="s">
        <v>106</v>
      </c>
      <c r="AG23" s="53" t="s">
        <v>106</v>
      </c>
      <c r="AH23" s="53" t="s">
        <v>106</v>
      </c>
      <c r="AI23" s="53" t="s">
        <v>106</v>
      </c>
      <c r="AJ23" s="53" t="s">
        <v>106</v>
      </c>
      <c r="AK23" s="53" t="s">
        <v>106</v>
      </c>
      <c r="AL23" s="53" t="s">
        <v>106</v>
      </c>
      <c r="AM23" s="53" t="s">
        <v>106</v>
      </c>
      <c r="AN23" s="53" t="s">
        <v>106</v>
      </c>
      <c r="AO23" s="53" t="s">
        <v>106</v>
      </c>
      <c r="AP23" s="53" t="s">
        <v>106</v>
      </c>
      <c r="AQ23" s="53" t="s">
        <v>106</v>
      </c>
      <c r="AR23" s="53" t="s">
        <v>106</v>
      </c>
      <c r="AS23" s="53" t="s">
        <v>106</v>
      </c>
      <c r="AT23" s="53" t="s">
        <v>106</v>
      </c>
      <c r="AU23" s="53" t="s">
        <v>106</v>
      </c>
      <c r="AV23" s="53" t="s">
        <v>106</v>
      </c>
      <c r="AW23" s="53" t="s">
        <v>106</v>
      </c>
      <c r="AX23" s="53" t="s">
        <v>106</v>
      </c>
      <c r="AY23" s="53" t="s">
        <v>106</v>
      </c>
      <c r="AZ23" s="53" t="s">
        <v>106</v>
      </c>
      <c r="BA23" s="53" t="s">
        <v>106</v>
      </c>
      <c r="BB23" s="53" t="s">
        <v>106</v>
      </c>
      <c r="BC23" s="53" t="s">
        <v>106</v>
      </c>
      <c r="BD23" s="53" t="s">
        <v>106</v>
      </c>
      <c r="BE23" s="53" t="s">
        <v>106</v>
      </c>
      <c r="BF23" s="53" t="s">
        <v>106</v>
      </c>
      <c r="BG23" s="53" t="s">
        <v>106</v>
      </c>
      <c r="BH23" s="53" t="s">
        <v>106</v>
      </c>
      <c r="BI23" s="53" t="s">
        <v>106</v>
      </c>
      <c r="BJ23" s="53" t="s">
        <v>106</v>
      </c>
      <c r="BK23" s="53" t="s">
        <v>106</v>
      </c>
      <c r="BL23" s="53" t="s">
        <v>106</v>
      </c>
      <c r="BM23" s="53" t="s">
        <v>106</v>
      </c>
      <c r="BN23" s="53" t="s">
        <v>106</v>
      </c>
    </row>
    <row r="24" spans="1:66" x14ac:dyDescent="0.3">
      <c r="A24" s="51" t="s">
        <v>124</v>
      </c>
      <c r="B24" s="52">
        <v>148.80000000000001</v>
      </c>
      <c r="C24" s="52">
        <v>148.80000000000001</v>
      </c>
      <c r="D24" s="52">
        <v>148.80000000000001</v>
      </c>
      <c r="E24" s="52">
        <v>148.80000000000001</v>
      </c>
      <c r="F24" s="52">
        <v>148.80000000000001</v>
      </c>
      <c r="G24" s="52">
        <v>148.80000000000001</v>
      </c>
      <c r="H24" s="52">
        <v>148.80000000000001</v>
      </c>
      <c r="I24" s="52">
        <v>148.80000000000001</v>
      </c>
      <c r="J24" s="52">
        <v>148.80000000000001</v>
      </c>
      <c r="K24" s="52">
        <v>148.80000000000001</v>
      </c>
      <c r="L24" s="52">
        <v>148.80000000000001</v>
      </c>
      <c r="M24" s="52">
        <v>148.80000000000001</v>
      </c>
      <c r="N24" s="52">
        <v>148.80000000000001</v>
      </c>
      <c r="O24" s="52">
        <v>148.80000000000001</v>
      </c>
      <c r="P24" s="52">
        <v>148.80000000000001</v>
      </c>
      <c r="Q24" s="52">
        <v>148.80000000000001</v>
      </c>
      <c r="R24" s="52">
        <v>148.80000000000001</v>
      </c>
      <c r="S24" s="55">
        <v>148.69999999999999</v>
      </c>
      <c r="T24" s="55">
        <v>148.19999999999999</v>
      </c>
      <c r="U24" s="55">
        <v>148</v>
      </c>
      <c r="V24" s="53" t="s">
        <v>106</v>
      </c>
      <c r="W24" s="53" t="s">
        <v>106</v>
      </c>
      <c r="X24" s="53" t="s">
        <v>106</v>
      </c>
      <c r="Y24" s="53" t="s">
        <v>106</v>
      </c>
      <c r="Z24" s="53" t="s">
        <v>106</v>
      </c>
      <c r="AA24" s="53" t="s">
        <v>106</v>
      </c>
      <c r="AB24" s="53" t="s">
        <v>106</v>
      </c>
      <c r="AC24" s="53" t="s">
        <v>106</v>
      </c>
      <c r="AD24" s="53" t="s">
        <v>106</v>
      </c>
      <c r="AE24" s="53" t="s">
        <v>106</v>
      </c>
      <c r="AF24" s="53" t="s">
        <v>106</v>
      </c>
      <c r="AG24" s="53" t="s">
        <v>106</v>
      </c>
      <c r="AH24" s="53" t="s">
        <v>106</v>
      </c>
      <c r="AI24" s="53" t="s">
        <v>106</v>
      </c>
      <c r="AJ24" s="53" t="s">
        <v>106</v>
      </c>
      <c r="AK24" s="53" t="s">
        <v>106</v>
      </c>
      <c r="AL24" s="53" t="s">
        <v>106</v>
      </c>
      <c r="AM24" s="53" t="s">
        <v>106</v>
      </c>
      <c r="AN24" s="53" t="s">
        <v>106</v>
      </c>
      <c r="AO24" s="53" t="s">
        <v>106</v>
      </c>
      <c r="AP24" s="53" t="s">
        <v>106</v>
      </c>
      <c r="AQ24" s="53" t="s">
        <v>106</v>
      </c>
      <c r="AR24" s="53" t="s">
        <v>106</v>
      </c>
      <c r="AS24" s="53" t="s">
        <v>106</v>
      </c>
      <c r="AT24" s="53" t="s">
        <v>106</v>
      </c>
      <c r="AU24" s="53" t="s">
        <v>106</v>
      </c>
      <c r="AV24" s="53" t="s">
        <v>106</v>
      </c>
      <c r="AW24" s="53" t="s">
        <v>106</v>
      </c>
      <c r="AX24" s="53" t="s">
        <v>106</v>
      </c>
      <c r="AY24" s="53" t="s">
        <v>106</v>
      </c>
      <c r="AZ24" s="53" t="s">
        <v>106</v>
      </c>
      <c r="BA24" s="53" t="s">
        <v>106</v>
      </c>
      <c r="BB24" s="53" t="s">
        <v>106</v>
      </c>
      <c r="BC24" s="53" t="s">
        <v>106</v>
      </c>
      <c r="BD24" s="53" t="s">
        <v>106</v>
      </c>
      <c r="BE24" s="53" t="s">
        <v>106</v>
      </c>
      <c r="BF24" s="53" t="s">
        <v>106</v>
      </c>
      <c r="BG24" s="53" t="s">
        <v>106</v>
      </c>
      <c r="BH24" s="53" t="s">
        <v>106</v>
      </c>
      <c r="BI24" s="53" t="s">
        <v>106</v>
      </c>
      <c r="BJ24" s="53" t="s">
        <v>106</v>
      </c>
      <c r="BK24" s="53" t="s">
        <v>106</v>
      </c>
      <c r="BL24" s="53" t="s">
        <v>106</v>
      </c>
      <c r="BM24" s="53" t="s">
        <v>106</v>
      </c>
      <c r="BN24" s="53" t="s">
        <v>106</v>
      </c>
    </row>
    <row r="25" spans="1:66" x14ac:dyDescent="0.3">
      <c r="A25" s="51" t="s">
        <v>125</v>
      </c>
      <c r="B25" s="52">
        <v>133.5</v>
      </c>
      <c r="C25" s="52">
        <v>133.5</v>
      </c>
      <c r="D25" s="52">
        <v>133.5</v>
      </c>
      <c r="E25" s="52">
        <v>133.5</v>
      </c>
      <c r="F25" s="52">
        <v>133.5</v>
      </c>
      <c r="G25" s="52">
        <v>133.5</v>
      </c>
      <c r="H25" s="52">
        <v>133.5</v>
      </c>
      <c r="I25" s="52">
        <v>133.5</v>
      </c>
      <c r="J25" s="52">
        <v>133.5</v>
      </c>
      <c r="K25" s="52">
        <v>133.5</v>
      </c>
      <c r="L25" s="52">
        <v>133.5</v>
      </c>
      <c r="M25" s="52">
        <v>133.5</v>
      </c>
      <c r="N25" s="52">
        <v>133.5</v>
      </c>
      <c r="O25" s="52">
        <v>133.5</v>
      </c>
      <c r="P25" s="52">
        <v>133.5</v>
      </c>
      <c r="Q25" s="52">
        <v>133.5</v>
      </c>
      <c r="R25" s="52">
        <v>133.5</v>
      </c>
      <c r="S25" s="52">
        <v>133.5</v>
      </c>
      <c r="T25" s="55">
        <v>133.5</v>
      </c>
      <c r="U25" s="55">
        <v>133.5</v>
      </c>
      <c r="V25" s="55">
        <v>133</v>
      </c>
      <c r="W25" s="53" t="s">
        <v>106</v>
      </c>
      <c r="X25" s="53" t="s">
        <v>106</v>
      </c>
      <c r="Y25" s="53" t="s">
        <v>106</v>
      </c>
      <c r="Z25" s="53" t="s">
        <v>106</v>
      </c>
      <c r="AA25" s="53" t="s">
        <v>106</v>
      </c>
      <c r="AB25" s="53" t="s">
        <v>106</v>
      </c>
      <c r="AC25" s="53" t="s">
        <v>106</v>
      </c>
      <c r="AD25" s="53" t="s">
        <v>106</v>
      </c>
      <c r="AE25" s="53" t="s">
        <v>106</v>
      </c>
      <c r="AF25" s="53" t="s">
        <v>106</v>
      </c>
      <c r="AG25" s="53" t="s">
        <v>106</v>
      </c>
      <c r="AH25" s="53" t="s">
        <v>106</v>
      </c>
      <c r="AI25" s="53" t="s">
        <v>106</v>
      </c>
      <c r="AJ25" s="53" t="s">
        <v>106</v>
      </c>
      <c r="AK25" s="53" t="s">
        <v>106</v>
      </c>
      <c r="AL25" s="53" t="s">
        <v>106</v>
      </c>
      <c r="AM25" s="53" t="s">
        <v>106</v>
      </c>
      <c r="AN25" s="53" t="s">
        <v>106</v>
      </c>
      <c r="AO25" s="53" t="s">
        <v>106</v>
      </c>
      <c r="AP25" s="53" t="s">
        <v>106</v>
      </c>
      <c r="AQ25" s="53" t="s">
        <v>106</v>
      </c>
      <c r="AR25" s="53" t="s">
        <v>106</v>
      </c>
      <c r="AS25" s="53" t="s">
        <v>106</v>
      </c>
      <c r="AT25" s="53" t="s">
        <v>106</v>
      </c>
      <c r="AU25" s="53" t="s">
        <v>106</v>
      </c>
      <c r="AV25" s="53" t="s">
        <v>106</v>
      </c>
      <c r="AW25" s="53" t="s">
        <v>106</v>
      </c>
      <c r="AX25" s="53" t="s">
        <v>106</v>
      </c>
      <c r="AY25" s="53" t="s">
        <v>106</v>
      </c>
      <c r="AZ25" s="53" t="s">
        <v>106</v>
      </c>
      <c r="BA25" s="53" t="s">
        <v>106</v>
      </c>
      <c r="BB25" s="53" t="s">
        <v>106</v>
      </c>
      <c r="BC25" s="53" t="s">
        <v>106</v>
      </c>
      <c r="BD25" s="53" t="s">
        <v>106</v>
      </c>
      <c r="BE25" s="53" t="s">
        <v>106</v>
      </c>
      <c r="BF25" s="53" t="s">
        <v>106</v>
      </c>
      <c r="BG25" s="53" t="s">
        <v>106</v>
      </c>
      <c r="BH25" s="53" t="s">
        <v>106</v>
      </c>
      <c r="BI25" s="53" t="s">
        <v>106</v>
      </c>
      <c r="BJ25" s="53" t="s">
        <v>106</v>
      </c>
      <c r="BK25" s="53" t="s">
        <v>106</v>
      </c>
      <c r="BL25" s="53" t="s">
        <v>106</v>
      </c>
      <c r="BM25" s="53" t="s">
        <v>106</v>
      </c>
      <c r="BN25" s="53" t="s">
        <v>106</v>
      </c>
    </row>
    <row r="26" spans="1:66" x14ac:dyDescent="0.3">
      <c r="A26" s="51" t="s">
        <v>126</v>
      </c>
      <c r="B26" s="52">
        <v>124.5</v>
      </c>
      <c r="C26" s="52">
        <v>124.5</v>
      </c>
      <c r="D26" s="52">
        <v>124.5</v>
      </c>
      <c r="E26" s="52">
        <v>124.5</v>
      </c>
      <c r="F26" s="52">
        <v>124.5</v>
      </c>
      <c r="G26" s="52">
        <v>124.5</v>
      </c>
      <c r="H26" s="52">
        <v>124.5</v>
      </c>
      <c r="I26" s="52">
        <v>124.5</v>
      </c>
      <c r="J26" s="52">
        <v>124.5</v>
      </c>
      <c r="K26" s="52">
        <v>124.5</v>
      </c>
      <c r="L26" s="52">
        <v>124.5</v>
      </c>
      <c r="M26" s="52">
        <v>124.5</v>
      </c>
      <c r="N26" s="52">
        <v>124.5</v>
      </c>
      <c r="O26" s="52">
        <v>124.5</v>
      </c>
      <c r="P26" s="52">
        <v>124.5</v>
      </c>
      <c r="Q26" s="52">
        <v>124.5</v>
      </c>
      <c r="R26" s="52">
        <v>124.5</v>
      </c>
      <c r="S26" s="52">
        <v>124.5</v>
      </c>
      <c r="T26" s="52">
        <v>124.5</v>
      </c>
      <c r="U26" s="55">
        <v>124.5</v>
      </c>
      <c r="V26" s="55">
        <v>124.4</v>
      </c>
      <c r="W26" s="55">
        <v>124.6</v>
      </c>
      <c r="X26" s="53" t="s">
        <v>106</v>
      </c>
      <c r="Y26" s="53" t="s">
        <v>106</v>
      </c>
      <c r="Z26" s="53" t="s">
        <v>106</v>
      </c>
      <c r="AA26" s="53" t="s">
        <v>106</v>
      </c>
      <c r="AB26" s="53" t="s">
        <v>106</v>
      </c>
      <c r="AC26" s="53" t="s">
        <v>106</v>
      </c>
      <c r="AD26" s="53" t="s">
        <v>106</v>
      </c>
      <c r="AE26" s="53" t="s">
        <v>106</v>
      </c>
      <c r="AF26" s="53" t="s">
        <v>106</v>
      </c>
      <c r="AG26" s="53" t="s">
        <v>106</v>
      </c>
      <c r="AH26" s="53" t="s">
        <v>106</v>
      </c>
      <c r="AI26" s="53" t="s">
        <v>106</v>
      </c>
      <c r="AJ26" s="53" t="s">
        <v>106</v>
      </c>
      <c r="AK26" s="53" t="s">
        <v>106</v>
      </c>
      <c r="AL26" s="53" t="s">
        <v>106</v>
      </c>
      <c r="AM26" s="53" t="s">
        <v>106</v>
      </c>
      <c r="AN26" s="53" t="s">
        <v>106</v>
      </c>
      <c r="AO26" s="53" t="s">
        <v>106</v>
      </c>
      <c r="AP26" s="53" t="s">
        <v>106</v>
      </c>
      <c r="AQ26" s="53" t="s">
        <v>106</v>
      </c>
      <c r="AR26" s="53" t="s">
        <v>106</v>
      </c>
      <c r="AS26" s="53" t="s">
        <v>106</v>
      </c>
      <c r="AT26" s="53" t="s">
        <v>106</v>
      </c>
      <c r="AU26" s="53" t="s">
        <v>106</v>
      </c>
      <c r="AV26" s="53" t="s">
        <v>106</v>
      </c>
      <c r="AW26" s="53" t="s">
        <v>106</v>
      </c>
      <c r="AX26" s="53" t="s">
        <v>106</v>
      </c>
      <c r="AY26" s="53" t="s">
        <v>106</v>
      </c>
      <c r="AZ26" s="53" t="s">
        <v>106</v>
      </c>
      <c r="BA26" s="53" t="s">
        <v>106</v>
      </c>
      <c r="BB26" s="53" t="s">
        <v>106</v>
      </c>
      <c r="BC26" s="53" t="s">
        <v>106</v>
      </c>
      <c r="BD26" s="53" t="s">
        <v>106</v>
      </c>
      <c r="BE26" s="53" t="s">
        <v>106</v>
      </c>
      <c r="BF26" s="53" t="s">
        <v>106</v>
      </c>
      <c r="BG26" s="53" t="s">
        <v>106</v>
      </c>
      <c r="BH26" s="53" t="s">
        <v>106</v>
      </c>
      <c r="BI26" s="53" t="s">
        <v>106</v>
      </c>
      <c r="BJ26" s="53" t="s">
        <v>106</v>
      </c>
      <c r="BK26" s="53" t="s">
        <v>106</v>
      </c>
      <c r="BL26" s="53" t="s">
        <v>106</v>
      </c>
      <c r="BM26" s="53" t="s">
        <v>106</v>
      </c>
      <c r="BN26" s="53" t="s">
        <v>106</v>
      </c>
    </row>
    <row r="27" spans="1:66" x14ac:dyDescent="0.3">
      <c r="A27" s="51" t="s">
        <v>127</v>
      </c>
      <c r="B27" s="52">
        <v>120.5</v>
      </c>
      <c r="C27" s="52">
        <v>120.5</v>
      </c>
      <c r="D27" s="52">
        <v>120.5</v>
      </c>
      <c r="E27" s="52">
        <v>120.5</v>
      </c>
      <c r="F27" s="52">
        <v>120.5</v>
      </c>
      <c r="G27" s="52">
        <v>120.5</v>
      </c>
      <c r="H27" s="52">
        <v>120.5</v>
      </c>
      <c r="I27" s="52">
        <v>120.5</v>
      </c>
      <c r="J27" s="52">
        <v>120.5</v>
      </c>
      <c r="K27" s="52">
        <v>120.5</v>
      </c>
      <c r="L27" s="52">
        <v>120.5</v>
      </c>
      <c r="M27" s="52">
        <v>120.5</v>
      </c>
      <c r="N27" s="52">
        <v>120.5</v>
      </c>
      <c r="O27" s="52">
        <v>120.5</v>
      </c>
      <c r="P27" s="52">
        <v>120.5</v>
      </c>
      <c r="Q27" s="52">
        <v>120.5</v>
      </c>
      <c r="R27" s="52">
        <v>120.5</v>
      </c>
      <c r="S27" s="52">
        <v>120.5</v>
      </c>
      <c r="T27" s="52">
        <v>120.5</v>
      </c>
      <c r="U27" s="52">
        <v>120.5</v>
      </c>
      <c r="V27" s="55">
        <v>120.3</v>
      </c>
      <c r="W27" s="55">
        <v>120.2</v>
      </c>
      <c r="X27" s="55">
        <v>118.6</v>
      </c>
      <c r="Y27" s="53" t="s">
        <v>106</v>
      </c>
      <c r="Z27" s="53" t="s">
        <v>106</v>
      </c>
      <c r="AA27" s="53" t="s">
        <v>106</v>
      </c>
      <c r="AB27" s="53" t="s">
        <v>106</v>
      </c>
      <c r="AC27" s="53" t="s">
        <v>106</v>
      </c>
      <c r="AD27" s="53" t="s">
        <v>106</v>
      </c>
      <c r="AE27" s="53" t="s">
        <v>106</v>
      </c>
      <c r="AF27" s="53" t="s">
        <v>106</v>
      </c>
      <c r="AG27" s="53" t="s">
        <v>106</v>
      </c>
      <c r="AH27" s="53" t="s">
        <v>106</v>
      </c>
      <c r="AI27" s="53" t="s">
        <v>106</v>
      </c>
      <c r="AJ27" s="53" t="s">
        <v>106</v>
      </c>
      <c r="AK27" s="53" t="s">
        <v>106</v>
      </c>
      <c r="AL27" s="53" t="s">
        <v>106</v>
      </c>
      <c r="AM27" s="53" t="s">
        <v>106</v>
      </c>
      <c r="AN27" s="53" t="s">
        <v>106</v>
      </c>
      <c r="AO27" s="53" t="s">
        <v>106</v>
      </c>
      <c r="AP27" s="53" t="s">
        <v>106</v>
      </c>
      <c r="AQ27" s="53" t="s">
        <v>106</v>
      </c>
      <c r="AR27" s="53" t="s">
        <v>106</v>
      </c>
      <c r="AS27" s="53" t="s">
        <v>106</v>
      </c>
      <c r="AT27" s="53" t="s">
        <v>106</v>
      </c>
      <c r="AU27" s="53" t="s">
        <v>106</v>
      </c>
      <c r="AV27" s="53" t="s">
        <v>106</v>
      </c>
      <c r="AW27" s="53" t="s">
        <v>106</v>
      </c>
      <c r="AX27" s="53" t="s">
        <v>106</v>
      </c>
      <c r="AY27" s="53" t="s">
        <v>106</v>
      </c>
      <c r="AZ27" s="53" t="s">
        <v>106</v>
      </c>
      <c r="BA27" s="53" t="s">
        <v>106</v>
      </c>
      <c r="BB27" s="53" t="s">
        <v>106</v>
      </c>
      <c r="BC27" s="53" t="s">
        <v>106</v>
      </c>
      <c r="BD27" s="53" t="s">
        <v>106</v>
      </c>
      <c r="BE27" s="53" t="s">
        <v>106</v>
      </c>
      <c r="BF27" s="53" t="s">
        <v>106</v>
      </c>
      <c r="BG27" s="53" t="s">
        <v>106</v>
      </c>
      <c r="BH27" s="53" t="s">
        <v>106</v>
      </c>
      <c r="BI27" s="53" t="s">
        <v>106</v>
      </c>
      <c r="BJ27" s="53" t="s">
        <v>106</v>
      </c>
      <c r="BK27" s="53" t="s">
        <v>106</v>
      </c>
      <c r="BL27" s="53" t="s">
        <v>106</v>
      </c>
      <c r="BM27" s="53" t="s">
        <v>106</v>
      </c>
      <c r="BN27" s="53" t="s">
        <v>106</v>
      </c>
    </row>
    <row r="28" spans="1:66" x14ac:dyDescent="0.3">
      <c r="A28" s="51" t="s">
        <v>128</v>
      </c>
      <c r="B28" s="52">
        <v>115.2</v>
      </c>
      <c r="C28" s="52">
        <v>115.2</v>
      </c>
      <c r="D28" s="52">
        <v>115.2</v>
      </c>
      <c r="E28" s="52">
        <v>115.2</v>
      </c>
      <c r="F28" s="52">
        <v>115.2</v>
      </c>
      <c r="G28" s="52">
        <v>115.2</v>
      </c>
      <c r="H28" s="52">
        <v>115.2</v>
      </c>
      <c r="I28" s="52">
        <v>115.2</v>
      </c>
      <c r="J28" s="52">
        <v>115.2</v>
      </c>
      <c r="K28" s="52">
        <v>115.2</v>
      </c>
      <c r="L28" s="52">
        <v>115.2</v>
      </c>
      <c r="M28" s="52">
        <v>115.2</v>
      </c>
      <c r="N28" s="52">
        <v>115.2</v>
      </c>
      <c r="O28" s="52">
        <v>115.2</v>
      </c>
      <c r="P28" s="52">
        <v>115.2</v>
      </c>
      <c r="Q28" s="52">
        <v>115.2</v>
      </c>
      <c r="R28" s="52">
        <v>115.2</v>
      </c>
      <c r="S28" s="52">
        <v>115.2</v>
      </c>
      <c r="T28" s="52">
        <v>115.2</v>
      </c>
      <c r="U28" s="52">
        <v>115.2</v>
      </c>
      <c r="V28" s="52">
        <v>115.2</v>
      </c>
      <c r="W28" s="55">
        <v>115.1</v>
      </c>
      <c r="X28" s="55">
        <v>114.3</v>
      </c>
      <c r="Y28" s="55">
        <v>113.9</v>
      </c>
      <c r="Z28" s="53" t="s">
        <v>106</v>
      </c>
      <c r="AA28" s="53" t="s">
        <v>106</v>
      </c>
      <c r="AB28" s="53" t="s">
        <v>106</v>
      </c>
      <c r="AC28" s="53" t="s">
        <v>106</v>
      </c>
      <c r="AD28" s="53" t="s">
        <v>106</v>
      </c>
      <c r="AE28" s="53" t="s">
        <v>106</v>
      </c>
      <c r="AF28" s="53" t="s">
        <v>106</v>
      </c>
      <c r="AG28" s="53" t="s">
        <v>106</v>
      </c>
      <c r="AH28" s="53" t="s">
        <v>106</v>
      </c>
      <c r="AI28" s="53" t="s">
        <v>106</v>
      </c>
      <c r="AJ28" s="53" t="s">
        <v>106</v>
      </c>
      <c r="AK28" s="53" t="s">
        <v>106</v>
      </c>
      <c r="AL28" s="53" t="s">
        <v>106</v>
      </c>
      <c r="AM28" s="53" t="s">
        <v>106</v>
      </c>
      <c r="AN28" s="53" t="s">
        <v>106</v>
      </c>
      <c r="AO28" s="53" t="s">
        <v>106</v>
      </c>
      <c r="AP28" s="53" t="s">
        <v>106</v>
      </c>
      <c r="AQ28" s="53" t="s">
        <v>106</v>
      </c>
      <c r="AR28" s="53" t="s">
        <v>106</v>
      </c>
      <c r="AS28" s="53" t="s">
        <v>106</v>
      </c>
      <c r="AT28" s="53" t="s">
        <v>106</v>
      </c>
      <c r="AU28" s="53" t="s">
        <v>106</v>
      </c>
      <c r="AV28" s="53" t="s">
        <v>106</v>
      </c>
      <c r="AW28" s="53" t="s">
        <v>106</v>
      </c>
      <c r="AX28" s="53" t="s">
        <v>106</v>
      </c>
      <c r="AY28" s="53" t="s">
        <v>106</v>
      </c>
      <c r="AZ28" s="53" t="s">
        <v>106</v>
      </c>
      <c r="BA28" s="53" t="s">
        <v>106</v>
      </c>
      <c r="BB28" s="53" t="s">
        <v>106</v>
      </c>
      <c r="BC28" s="53" t="s">
        <v>106</v>
      </c>
      <c r="BD28" s="53" t="s">
        <v>106</v>
      </c>
      <c r="BE28" s="53" t="s">
        <v>106</v>
      </c>
      <c r="BF28" s="53" t="s">
        <v>106</v>
      </c>
      <c r="BG28" s="53" t="s">
        <v>106</v>
      </c>
      <c r="BH28" s="53" t="s">
        <v>106</v>
      </c>
      <c r="BI28" s="53" t="s">
        <v>106</v>
      </c>
      <c r="BJ28" s="53" t="s">
        <v>106</v>
      </c>
      <c r="BK28" s="53" t="s">
        <v>106</v>
      </c>
      <c r="BL28" s="53" t="s">
        <v>106</v>
      </c>
      <c r="BM28" s="53" t="s">
        <v>106</v>
      </c>
      <c r="BN28" s="53" t="s">
        <v>106</v>
      </c>
    </row>
    <row r="29" spans="1:66" x14ac:dyDescent="0.3">
      <c r="A29" s="51" t="s">
        <v>129</v>
      </c>
      <c r="B29" s="52">
        <v>111.1</v>
      </c>
      <c r="C29" s="52">
        <v>111.1</v>
      </c>
      <c r="D29" s="52">
        <v>111.1</v>
      </c>
      <c r="E29" s="52">
        <v>111.1</v>
      </c>
      <c r="F29" s="52">
        <v>111.1</v>
      </c>
      <c r="G29" s="52">
        <v>111.1</v>
      </c>
      <c r="H29" s="52">
        <v>111.1</v>
      </c>
      <c r="I29" s="52">
        <v>111.1</v>
      </c>
      <c r="J29" s="52">
        <v>111.1</v>
      </c>
      <c r="K29" s="52">
        <v>111.1</v>
      </c>
      <c r="L29" s="52">
        <v>111.1</v>
      </c>
      <c r="M29" s="52">
        <v>111.1</v>
      </c>
      <c r="N29" s="52">
        <v>111.1</v>
      </c>
      <c r="O29" s="52">
        <v>111.1</v>
      </c>
      <c r="P29" s="52">
        <v>111.1</v>
      </c>
      <c r="Q29" s="52">
        <v>111.1</v>
      </c>
      <c r="R29" s="52">
        <v>111.1</v>
      </c>
      <c r="S29" s="52">
        <v>111.1</v>
      </c>
      <c r="T29" s="52">
        <v>111.1</v>
      </c>
      <c r="U29" s="52">
        <v>111.1</v>
      </c>
      <c r="V29" s="52">
        <v>111.1</v>
      </c>
      <c r="W29" s="52">
        <v>111.1</v>
      </c>
      <c r="X29" s="55">
        <v>111.1</v>
      </c>
      <c r="Y29" s="55">
        <v>111</v>
      </c>
      <c r="Z29" s="55">
        <v>111.2</v>
      </c>
      <c r="AA29" s="53" t="s">
        <v>106</v>
      </c>
      <c r="AB29" s="53" t="s">
        <v>106</v>
      </c>
      <c r="AC29" s="53" t="s">
        <v>106</v>
      </c>
      <c r="AD29" s="53" t="s">
        <v>106</v>
      </c>
      <c r="AE29" s="53" t="s">
        <v>106</v>
      </c>
      <c r="AF29" s="53" t="s">
        <v>106</v>
      </c>
      <c r="AG29" s="53" t="s">
        <v>106</v>
      </c>
      <c r="AH29" s="53" t="s">
        <v>106</v>
      </c>
      <c r="AI29" s="53" t="s">
        <v>106</v>
      </c>
      <c r="AJ29" s="53" t="s">
        <v>106</v>
      </c>
      <c r="AK29" s="53" t="s">
        <v>106</v>
      </c>
      <c r="AL29" s="53" t="s">
        <v>106</v>
      </c>
      <c r="AM29" s="53" t="s">
        <v>106</v>
      </c>
      <c r="AN29" s="53" t="s">
        <v>106</v>
      </c>
      <c r="AO29" s="53" t="s">
        <v>106</v>
      </c>
      <c r="AP29" s="53" t="s">
        <v>106</v>
      </c>
      <c r="AQ29" s="53" t="s">
        <v>106</v>
      </c>
      <c r="AR29" s="53" t="s">
        <v>106</v>
      </c>
      <c r="AS29" s="53" t="s">
        <v>106</v>
      </c>
      <c r="AT29" s="53" t="s">
        <v>106</v>
      </c>
      <c r="AU29" s="53" t="s">
        <v>106</v>
      </c>
      <c r="AV29" s="53" t="s">
        <v>106</v>
      </c>
      <c r="AW29" s="53" t="s">
        <v>106</v>
      </c>
      <c r="AX29" s="53" t="s">
        <v>106</v>
      </c>
      <c r="AY29" s="53" t="s">
        <v>106</v>
      </c>
      <c r="AZ29" s="53" t="s">
        <v>106</v>
      </c>
      <c r="BA29" s="53" t="s">
        <v>106</v>
      </c>
      <c r="BB29" s="53" t="s">
        <v>106</v>
      </c>
      <c r="BC29" s="53" t="s">
        <v>106</v>
      </c>
      <c r="BD29" s="53" t="s">
        <v>106</v>
      </c>
      <c r="BE29" s="53" t="s">
        <v>106</v>
      </c>
      <c r="BF29" s="53" t="s">
        <v>106</v>
      </c>
      <c r="BG29" s="53" t="s">
        <v>106</v>
      </c>
      <c r="BH29" s="53" t="s">
        <v>106</v>
      </c>
      <c r="BI29" s="53" t="s">
        <v>106</v>
      </c>
      <c r="BJ29" s="53" t="s">
        <v>106</v>
      </c>
      <c r="BK29" s="53" t="s">
        <v>106</v>
      </c>
      <c r="BL29" s="53" t="s">
        <v>106</v>
      </c>
      <c r="BM29" s="53" t="s">
        <v>106</v>
      </c>
      <c r="BN29" s="53" t="s">
        <v>106</v>
      </c>
    </row>
    <row r="30" spans="1:66" x14ac:dyDescent="0.3">
      <c r="A30" s="51" t="s">
        <v>130</v>
      </c>
      <c r="B30" s="52">
        <v>112.8</v>
      </c>
      <c r="C30" s="52">
        <v>112.8</v>
      </c>
      <c r="D30" s="52">
        <v>112.8</v>
      </c>
      <c r="E30" s="52">
        <v>112.8</v>
      </c>
      <c r="F30" s="52">
        <v>112.8</v>
      </c>
      <c r="G30" s="52">
        <v>112.8</v>
      </c>
      <c r="H30" s="52">
        <v>112.8</v>
      </c>
      <c r="I30" s="52">
        <v>112.8</v>
      </c>
      <c r="J30" s="52">
        <v>112.8</v>
      </c>
      <c r="K30" s="52">
        <v>112.8</v>
      </c>
      <c r="L30" s="52">
        <v>112.8</v>
      </c>
      <c r="M30" s="52">
        <v>112.8</v>
      </c>
      <c r="N30" s="52">
        <v>112.8</v>
      </c>
      <c r="O30" s="52">
        <v>112.8</v>
      </c>
      <c r="P30" s="52">
        <v>112.8</v>
      </c>
      <c r="Q30" s="52">
        <v>112.8</v>
      </c>
      <c r="R30" s="52">
        <v>112.8</v>
      </c>
      <c r="S30" s="52">
        <v>112.8</v>
      </c>
      <c r="T30" s="52">
        <v>112.8</v>
      </c>
      <c r="U30" s="52">
        <v>112.8</v>
      </c>
      <c r="V30" s="52">
        <v>112.8</v>
      </c>
      <c r="W30" s="52">
        <v>112.8</v>
      </c>
      <c r="X30" s="52">
        <v>112.8</v>
      </c>
      <c r="Y30" s="55">
        <v>112.8</v>
      </c>
      <c r="Z30" s="55">
        <v>112.6</v>
      </c>
      <c r="AA30" s="55">
        <v>112.9</v>
      </c>
      <c r="AB30" s="53" t="s">
        <v>106</v>
      </c>
      <c r="AC30" s="53" t="s">
        <v>106</v>
      </c>
      <c r="AD30" s="53" t="s">
        <v>106</v>
      </c>
      <c r="AE30" s="53" t="s">
        <v>106</v>
      </c>
      <c r="AF30" s="53" t="s">
        <v>106</v>
      </c>
      <c r="AG30" s="53" t="s">
        <v>106</v>
      </c>
      <c r="AH30" s="53" t="s">
        <v>106</v>
      </c>
      <c r="AI30" s="53" t="s">
        <v>106</v>
      </c>
      <c r="AJ30" s="53" t="s">
        <v>106</v>
      </c>
      <c r="AK30" s="53" t="s">
        <v>106</v>
      </c>
      <c r="AL30" s="53" t="s">
        <v>106</v>
      </c>
      <c r="AM30" s="53" t="s">
        <v>106</v>
      </c>
      <c r="AN30" s="53" t="s">
        <v>106</v>
      </c>
      <c r="AO30" s="53" t="s">
        <v>106</v>
      </c>
      <c r="AP30" s="53" t="s">
        <v>106</v>
      </c>
      <c r="AQ30" s="53" t="s">
        <v>106</v>
      </c>
      <c r="AR30" s="53" t="s">
        <v>106</v>
      </c>
      <c r="AS30" s="53" t="s">
        <v>106</v>
      </c>
      <c r="AT30" s="53" t="s">
        <v>106</v>
      </c>
      <c r="AU30" s="53" t="s">
        <v>106</v>
      </c>
      <c r="AV30" s="53" t="s">
        <v>106</v>
      </c>
      <c r="AW30" s="53" t="s">
        <v>106</v>
      </c>
      <c r="AX30" s="53" t="s">
        <v>106</v>
      </c>
      <c r="AY30" s="53" t="s">
        <v>106</v>
      </c>
      <c r="AZ30" s="53" t="s">
        <v>106</v>
      </c>
      <c r="BA30" s="53" t="s">
        <v>106</v>
      </c>
      <c r="BB30" s="53" t="s">
        <v>106</v>
      </c>
      <c r="BC30" s="53" t="s">
        <v>106</v>
      </c>
      <c r="BD30" s="53" t="s">
        <v>106</v>
      </c>
      <c r="BE30" s="53" t="s">
        <v>106</v>
      </c>
      <c r="BF30" s="53" t="s">
        <v>106</v>
      </c>
      <c r="BG30" s="53" t="s">
        <v>106</v>
      </c>
      <c r="BH30" s="53" t="s">
        <v>106</v>
      </c>
      <c r="BI30" s="53" t="s">
        <v>106</v>
      </c>
      <c r="BJ30" s="53" t="s">
        <v>106</v>
      </c>
      <c r="BK30" s="53" t="s">
        <v>106</v>
      </c>
      <c r="BL30" s="53" t="s">
        <v>106</v>
      </c>
      <c r="BM30" s="53" t="s">
        <v>106</v>
      </c>
      <c r="BN30" s="53" t="s">
        <v>106</v>
      </c>
    </row>
    <row r="31" spans="1:66" x14ac:dyDescent="0.3">
      <c r="A31" s="51" t="s">
        <v>131</v>
      </c>
      <c r="B31" s="52">
        <v>114.9</v>
      </c>
      <c r="C31" s="52">
        <v>114.9</v>
      </c>
      <c r="D31" s="52">
        <v>114.9</v>
      </c>
      <c r="E31" s="52">
        <v>114.9</v>
      </c>
      <c r="F31" s="52">
        <v>114.9</v>
      </c>
      <c r="G31" s="52">
        <v>114.9</v>
      </c>
      <c r="H31" s="52">
        <v>114.9</v>
      </c>
      <c r="I31" s="52">
        <v>114.9</v>
      </c>
      <c r="J31" s="52">
        <v>114.9</v>
      </c>
      <c r="K31" s="52">
        <v>114.9</v>
      </c>
      <c r="L31" s="52">
        <v>114.9</v>
      </c>
      <c r="M31" s="52">
        <v>114.9</v>
      </c>
      <c r="N31" s="52">
        <v>114.9</v>
      </c>
      <c r="O31" s="52">
        <v>114.9</v>
      </c>
      <c r="P31" s="52">
        <v>114.9</v>
      </c>
      <c r="Q31" s="52">
        <v>114.9</v>
      </c>
      <c r="R31" s="52">
        <v>114.9</v>
      </c>
      <c r="S31" s="52">
        <v>114.9</v>
      </c>
      <c r="T31" s="52">
        <v>114.9</v>
      </c>
      <c r="U31" s="52">
        <v>114.9</v>
      </c>
      <c r="V31" s="52">
        <v>114.9</v>
      </c>
      <c r="W31" s="52">
        <v>114.9</v>
      </c>
      <c r="X31" s="52">
        <v>114.9</v>
      </c>
      <c r="Y31" s="52">
        <v>114.9</v>
      </c>
      <c r="Z31" s="55">
        <v>114.7</v>
      </c>
      <c r="AA31" s="55">
        <v>114.8</v>
      </c>
      <c r="AB31" s="55">
        <v>114.2</v>
      </c>
      <c r="AC31" s="53" t="s">
        <v>106</v>
      </c>
      <c r="AD31" s="53" t="s">
        <v>106</v>
      </c>
      <c r="AE31" s="53" t="s">
        <v>106</v>
      </c>
      <c r="AF31" s="53" t="s">
        <v>106</v>
      </c>
      <c r="AG31" s="53" t="s">
        <v>106</v>
      </c>
      <c r="AH31" s="53" t="s">
        <v>106</v>
      </c>
      <c r="AI31" s="53" t="s">
        <v>106</v>
      </c>
      <c r="AJ31" s="53" t="s">
        <v>106</v>
      </c>
      <c r="AK31" s="53" t="s">
        <v>106</v>
      </c>
      <c r="AL31" s="53" t="s">
        <v>106</v>
      </c>
      <c r="AM31" s="53" t="s">
        <v>106</v>
      </c>
      <c r="AN31" s="53" t="s">
        <v>106</v>
      </c>
      <c r="AO31" s="53" t="s">
        <v>106</v>
      </c>
      <c r="AP31" s="53" t="s">
        <v>106</v>
      </c>
      <c r="AQ31" s="53" t="s">
        <v>106</v>
      </c>
      <c r="AR31" s="53" t="s">
        <v>106</v>
      </c>
      <c r="AS31" s="53" t="s">
        <v>106</v>
      </c>
      <c r="AT31" s="53" t="s">
        <v>106</v>
      </c>
      <c r="AU31" s="53" t="s">
        <v>106</v>
      </c>
      <c r="AV31" s="53" t="s">
        <v>106</v>
      </c>
      <c r="AW31" s="53" t="s">
        <v>106</v>
      </c>
      <c r="AX31" s="53" t="s">
        <v>106</v>
      </c>
      <c r="AY31" s="53" t="s">
        <v>106</v>
      </c>
      <c r="AZ31" s="53" t="s">
        <v>106</v>
      </c>
      <c r="BA31" s="53" t="s">
        <v>106</v>
      </c>
      <c r="BB31" s="53" t="s">
        <v>106</v>
      </c>
      <c r="BC31" s="53" t="s">
        <v>106</v>
      </c>
      <c r="BD31" s="53" t="s">
        <v>106</v>
      </c>
      <c r="BE31" s="53" t="s">
        <v>106</v>
      </c>
      <c r="BF31" s="53" t="s">
        <v>106</v>
      </c>
      <c r="BG31" s="53" t="s">
        <v>106</v>
      </c>
      <c r="BH31" s="53" t="s">
        <v>106</v>
      </c>
      <c r="BI31" s="53" t="s">
        <v>106</v>
      </c>
      <c r="BJ31" s="53" t="s">
        <v>106</v>
      </c>
      <c r="BK31" s="53" t="s">
        <v>106</v>
      </c>
      <c r="BL31" s="53" t="s">
        <v>106</v>
      </c>
      <c r="BM31" s="53" t="s">
        <v>106</v>
      </c>
      <c r="BN31" s="53" t="s">
        <v>106</v>
      </c>
    </row>
    <row r="32" spans="1:66" x14ac:dyDescent="0.3">
      <c r="A32" s="51" t="s">
        <v>132</v>
      </c>
      <c r="B32" s="52">
        <v>114.1</v>
      </c>
      <c r="C32" s="52">
        <v>114.1</v>
      </c>
      <c r="D32" s="52">
        <v>114.1</v>
      </c>
      <c r="E32" s="52">
        <v>114.1</v>
      </c>
      <c r="F32" s="52">
        <v>114.1</v>
      </c>
      <c r="G32" s="52">
        <v>114.1</v>
      </c>
      <c r="H32" s="52">
        <v>114.1</v>
      </c>
      <c r="I32" s="52">
        <v>114.1</v>
      </c>
      <c r="J32" s="52">
        <v>114.1</v>
      </c>
      <c r="K32" s="52">
        <v>114.1</v>
      </c>
      <c r="L32" s="52">
        <v>114.1</v>
      </c>
      <c r="M32" s="52">
        <v>114.1</v>
      </c>
      <c r="N32" s="52">
        <v>114.1</v>
      </c>
      <c r="O32" s="52">
        <v>114.1</v>
      </c>
      <c r="P32" s="52">
        <v>114.1</v>
      </c>
      <c r="Q32" s="52">
        <v>114.1</v>
      </c>
      <c r="R32" s="52">
        <v>114.1</v>
      </c>
      <c r="S32" s="52">
        <v>114.1</v>
      </c>
      <c r="T32" s="52">
        <v>114.1</v>
      </c>
      <c r="U32" s="52">
        <v>114.1</v>
      </c>
      <c r="V32" s="52">
        <v>114.1</v>
      </c>
      <c r="W32" s="52">
        <v>114.1</v>
      </c>
      <c r="X32" s="52">
        <v>114.1</v>
      </c>
      <c r="Y32" s="52">
        <v>114.1</v>
      </c>
      <c r="Z32" s="52">
        <v>114.1</v>
      </c>
      <c r="AA32" s="55">
        <v>114.1</v>
      </c>
      <c r="AB32" s="55">
        <v>113.9</v>
      </c>
      <c r="AC32" s="55">
        <v>113.4</v>
      </c>
      <c r="AD32" s="53" t="s">
        <v>106</v>
      </c>
      <c r="AE32" s="53" t="s">
        <v>106</v>
      </c>
      <c r="AF32" s="53" t="s">
        <v>106</v>
      </c>
      <c r="AG32" s="53" t="s">
        <v>106</v>
      </c>
      <c r="AH32" s="53" t="s">
        <v>106</v>
      </c>
      <c r="AI32" s="53" t="s">
        <v>106</v>
      </c>
      <c r="AJ32" s="53" t="s">
        <v>106</v>
      </c>
      <c r="AK32" s="53" t="s">
        <v>106</v>
      </c>
      <c r="AL32" s="53" t="s">
        <v>106</v>
      </c>
      <c r="AM32" s="53" t="s">
        <v>106</v>
      </c>
      <c r="AN32" s="53" t="s">
        <v>106</v>
      </c>
      <c r="AO32" s="53" t="s">
        <v>106</v>
      </c>
      <c r="AP32" s="53" t="s">
        <v>106</v>
      </c>
      <c r="AQ32" s="53" t="s">
        <v>106</v>
      </c>
      <c r="AR32" s="53" t="s">
        <v>106</v>
      </c>
      <c r="AS32" s="53" t="s">
        <v>106</v>
      </c>
      <c r="AT32" s="53" t="s">
        <v>106</v>
      </c>
      <c r="AU32" s="53" t="s">
        <v>106</v>
      </c>
      <c r="AV32" s="53" t="s">
        <v>106</v>
      </c>
      <c r="AW32" s="53" t="s">
        <v>106</v>
      </c>
      <c r="AX32" s="53" t="s">
        <v>106</v>
      </c>
      <c r="AY32" s="53" t="s">
        <v>106</v>
      </c>
      <c r="AZ32" s="53" t="s">
        <v>106</v>
      </c>
      <c r="BA32" s="53" t="s">
        <v>106</v>
      </c>
      <c r="BB32" s="53" t="s">
        <v>106</v>
      </c>
      <c r="BC32" s="53" t="s">
        <v>106</v>
      </c>
      <c r="BD32" s="53" t="s">
        <v>106</v>
      </c>
      <c r="BE32" s="53" t="s">
        <v>106</v>
      </c>
      <c r="BF32" s="53" t="s">
        <v>106</v>
      </c>
      <c r="BG32" s="53" t="s">
        <v>106</v>
      </c>
      <c r="BH32" s="53" t="s">
        <v>106</v>
      </c>
      <c r="BI32" s="53" t="s">
        <v>106</v>
      </c>
      <c r="BJ32" s="53" t="s">
        <v>106</v>
      </c>
      <c r="BK32" s="53" t="s">
        <v>106</v>
      </c>
      <c r="BL32" s="53" t="s">
        <v>106</v>
      </c>
      <c r="BM32" s="53" t="s">
        <v>106</v>
      </c>
      <c r="BN32" s="53" t="s">
        <v>106</v>
      </c>
    </row>
    <row r="33" spans="1:66" x14ac:dyDescent="0.3">
      <c r="A33" s="51" t="s">
        <v>133</v>
      </c>
      <c r="B33" s="52">
        <v>112.8</v>
      </c>
      <c r="C33" s="52">
        <v>112.8</v>
      </c>
      <c r="D33" s="52">
        <v>112.8</v>
      </c>
      <c r="E33" s="52">
        <v>112.8</v>
      </c>
      <c r="F33" s="52">
        <v>112.8</v>
      </c>
      <c r="G33" s="52">
        <v>112.8</v>
      </c>
      <c r="H33" s="52">
        <v>112.8</v>
      </c>
      <c r="I33" s="52">
        <v>112.8</v>
      </c>
      <c r="J33" s="52">
        <v>112.8</v>
      </c>
      <c r="K33" s="52">
        <v>112.8</v>
      </c>
      <c r="L33" s="52">
        <v>112.8</v>
      </c>
      <c r="M33" s="52">
        <v>112.8</v>
      </c>
      <c r="N33" s="52">
        <v>112.8</v>
      </c>
      <c r="O33" s="52">
        <v>112.8</v>
      </c>
      <c r="P33" s="52">
        <v>112.8</v>
      </c>
      <c r="Q33" s="52">
        <v>112.8</v>
      </c>
      <c r="R33" s="52">
        <v>112.8</v>
      </c>
      <c r="S33" s="52">
        <v>112.8</v>
      </c>
      <c r="T33" s="52">
        <v>112.8</v>
      </c>
      <c r="U33" s="52">
        <v>112.8</v>
      </c>
      <c r="V33" s="52">
        <v>112.8</v>
      </c>
      <c r="W33" s="52">
        <v>112.8</v>
      </c>
      <c r="X33" s="52">
        <v>112.8</v>
      </c>
      <c r="Y33" s="52">
        <v>112.8</v>
      </c>
      <c r="Z33" s="52">
        <v>112.8</v>
      </c>
      <c r="AA33" s="52">
        <v>112.8</v>
      </c>
      <c r="AB33" s="55">
        <v>113</v>
      </c>
      <c r="AC33" s="55">
        <v>113</v>
      </c>
      <c r="AD33" s="55">
        <v>112.5</v>
      </c>
      <c r="AE33" s="53" t="s">
        <v>106</v>
      </c>
      <c r="AF33" s="53" t="s">
        <v>106</v>
      </c>
      <c r="AG33" s="53" t="s">
        <v>106</v>
      </c>
      <c r="AH33" s="53" t="s">
        <v>106</v>
      </c>
      <c r="AI33" s="53" t="s">
        <v>106</v>
      </c>
      <c r="AJ33" s="53" t="s">
        <v>106</v>
      </c>
      <c r="AK33" s="53" t="s">
        <v>106</v>
      </c>
      <c r="AL33" s="53" t="s">
        <v>106</v>
      </c>
      <c r="AM33" s="53" t="s">
        <v>106</v>
      </c>
      <c r="AN33" s="53" t="s">
        <v>106</v>
      </c>
      <c r="AO33" s="53" t="s">
        <v>106</v>
      </c>
      <c r="AP33" s="53" t="s">
        <v>106</v>
      </c>
      <c r="AQ33" s="53" t="s">
        <v>106</v>
      </c>
      <c r="AR33" s="53" t="s">
        <v>106</v>
      </c>
      <c r="AS33" s="53" t="s">
        <v>106</v>
      </c>
      <c r="AT33" s="53" t="s">
        <v>106</v>
      </c>
      <c r="AU33" s="53" t="s">
        <v>106</v>
      </c>
      <c r="AV33" s="53" t="s">
        <v>106</v>
      </c>
      <c r="AW33" s="53" t="s">
        <v>106</v>
      </c>
      <c r="AX33" s="53" t="s">
        <v>106</v>
      </c>
      <c r="AY33" s="53" t="s">
        <v>106</v>
      </c>
      <c r="AZ33" s="53" t="s">
        <v>106</v>
      </c>
      <c r="BA33" s="53" t="s">
        <v>106</v>
      </c>
      <c r="BB33" s="53" t="s">
        <v>106</v>
      </c>
      <c r="BC33" s="53" t="s">
        <v>106</v>
      </c>
      <c r="BD33" s="53" t="s">
        <v>106</v>
      </c>
      <c r="BE33" s="53" t="s">
        <v>106</v>
      </c>
      <c r="BF33" s="53" t="s">
        <v>106</v>
      </c>
      <c r="BG33" s="53" t="s">
        <v>106</v>
      </c>
      <c r="BH33" s="53" t="s">
        <v>106</v>
      </c>
      <c r="BI33" s="53" t="s">
        <v>106</v>
      </c>
      <c r="BJ33" s="53" t="s">
        <v>106</v>
      </c>
      <c r="BK33" s="53" t="s">
        <v>106</v>
      </c>
      <c r="BL33" s="53" t="s">
        <v>106</v>
      </c>
      <c r="BM33" s="53" t="s">
        <v>106</v>
      </c>
      <c r="BN33" s="53" t="s">
        <v>106</v>
      </c>
    </row>
    <row r="34" spans="1:66" x14ac:dyDescent="0.3">
      <c r="A34" s="51" t="s">
        <v>134</v>
      </c>
      <c r="B34" s="52">
        <v>110.1</v>
      </c>
      <c r="C34" s="52">
        <v>110.1</v>
      </c>
      <c r="D34" s="52">
        <v>110.1</v>
      </c>
      <c r="E34" s="52">
        <v>110.1</v>
      </c>
      <c r="F34" s="52">
        <v>110.1</v>
      </c>
      <c r="G34" s="52">
        <v>110.1</v>
      </c>
      <c r="H34" s="52">
        <v>110.1</v>
      </c>
      <c r="I34" s="52">
        <v>110.1</v>
      </c>
      <c r="J34" s="52">
        <v>110.1</v>
      </c>
      <c r="K34" s="52">
        <v>110.1</v>
      </c>
      <c r="L34" s="52">
        <v>110.1</v>
      </c>
      <c r="M34" s="52">
        <v>110.1</v>
      </c>
      <c r="N34" s="52">
        <v>110.1</v>
      </c>
      <c r="O34" s="52">
        <v>110.1</v>
      </c>
      <c r="P34" s="52">
        <v>110.1</v>
      </c>
      <c r="Q34" s="52">
        <v>110.1</v>
      </c>
      <c r="R34" s="52">
        <v>110.1</v>
      </c>
      <c r="S34" s="52">
        <v>110.1</v>
      </c>
      <c r="T34" s="52">
        <v>110.1</v>
      </c>
      <c r="U34" s="52">
        <v>110.1</v>
      </c>
      <c r="V34" s="52">
        <v>110.1</v>
      </c>
      <c r="W34" s="52">
        <v>110.1</v>
      </c>
      <c r="X34" s="52">
        <v>110.1</v>
      </c>
      <c r="Y34" s="52">
        <v>110.1</v>
      </c>
      <c r="Z34" s="52">
        <v>110.1</v>
      </c>
      <c r="AA34" s="52">
        <v>110.1</v>
      </c>
      <c r="AB34" s="52">
        <v>110.1</v>
      </c>
      <c r="AC34" s="55">
        <v>110.2</v>
      </c>
      <c r="AD34" s="55">
        <v>110</v>
      </c>
      <c r="AE34" s="55">
        <v>110</v>
      </c>
      <c r="AF34" s="53" t="s">
        <v>106</v>
      </c>
      <c r="AG34" s="53" t="s">
        <v>106</v>
      </c>
      <c r="AH34" s="53" t="s">
        <v>106</v>
      </c>
      <c r="AI34" s="53" t="s">
        <v>106</v>
      </c>
      <c r="AJ34" s="53" t="s">
        <v>106</v>
      </c>
      <c r="AK34" s="53" t="s">
        <v>106</v>
      </c>
      <c r="AL34" s="53" t="s">
        <v>106</v>
      </c>
      <c r="AM34" s="53" t="s">
        <v>106</v>
      </c>
      <c r="AN34" s="53" t="s">
        <v>106</v>
      </c>
      <c r="AO34" s="53" t="s">
        <v>106</v>
      </c>
      <c r="AP34" s="53" t="s">
        <v>106</v>
      </c>
      <c r="AQ34" s="53" t="s">
        <v>106</v>
      </c>
      <c r="AR34" s="53" t="s">
        <v>106</v>
      </c>
      <c r="AS34" s="53" t="s">
        <v>106</v>
      </c>
      <c r="AT34" s="53" t="s">
        <v>106</v>
      </c>
      <c r="AU34" s="53" t="s">
        <v>106</v>
      </c>
      <c r="AV34" s="53" t="s">
        <v>106</v>
      </c>
      <c r="AW34" s="53" t="s">
        <v>106</v>
      </c>
      <c r="AX34" s="53" t="s">
        <v>106</v>
      </c>
      <c r="AY34" s="53" t="s">
        <v>106</v>
      </c>
      <c r="AZ34" s="53" t="s">
        <v>106</v>
      </c>
      <c r="BA34" s="53" t="s">
        <v>106</v>
      </c>
      <c r="BB34" s="53" t="s">
        <v>106</v>
      </c>
      <c r="BC34" s="53" t="s">
        <v>106</v>
      </c>
      <c r="BD34" s="53" t="s">
        <v>106</v>
      </c>
      <c r="BE34" s="53" t="s">
        <v>106</v>
      </c>
      <c r="BF34" s="53" t="s">
        <v>106</v>
      </c>
      <c r="BG34" s="53" t="s">
        <v>106</v>
      </c>
      <c r="BH34" s="53" t="s">
        <v>106</v>
      </c>
      <c r="BI34" s="53" t="s">
        <v>106</v>
      </c>
      <c r="BJ34" s="53" t="s">
        <v>106</v>
      </c>
      <c r="BK34" s="53" t="s">
        <v>106</v>
      </c>
      <c r="BL34" s="53" t="s">
        <v>106</v>
      </c>
      <c r="BM34" s="53" t="s">
        <v>106</v>
      </c>
      <c r="BN34" s="53" t="s">
        <v>106</v>
      </c>
    </row>
    <row r="35" spans="1:66" x14ac:dyDescent="0.3">
      <c r="A35" s="51" t="s">
        <v>135</v>
      </c>
      <c r="B35" s="52">
        <v>107.7</v>
      </c>
      <c r="C35" s="52">
        <v>107.7</v>
      </c>
      <c r="D35" s="52">
        <v>107.7</v>
      </c>
      <c r="E35" s="52">
        <v>107.7</v>
      </c>
      <c r="F35" s="52">
        <v>107.7</v>
      </c>
      <c r="G35" s="52">
        <v>107.7</v>
      </c>
      <c r="H35" s="52">
        <v>107.7</v>
      </c>
      <c r="I35" s="52">
        <v>107.7</v>
      </c>
      <c r="J35" s="52">
        <v>107.7</v>
      </c>
      <c r="K35" s="52">
        <v>107.7</v>
      </c>
      <c r="L35" s="52">
        <v>107.7</v>
      </c>
      <c r="M35" s="52">
        <v>107.7</v>
      </c>
      <c r="N35" s="52">
        <v>107.7</v>
      </c>
      <c r="O35" s="52">
        <v>107.7</v>
      </c>
      <c r="P35" s="52">
        <v>107.7</v>
      </c>
      <c r="Q35" s="52">
        <v>107.7</v>
      </c>
      <c r="R35" s="52">
        <v>107.7</v>
      </c>
      <c r="S35" s="52">
        <v>107.7</v>
      </c>
      <c r="T35" s="52">
        <v>107.7</v>
      </c>
      <c r="U35" s="52">
        <v>107.7</v>
      </c>
      <c r="V35" s="52">
        <v>107.7</v>
      </c>
      <c r="W35" s="52">
        <v>107.7</v>
      </c>
      <c r="X35" s="52">
        <v>107.7</v>
      </c>
      <c r="Y35" s="52">
        <v>107.7</v>
      </c>
      <c r="Z35" s="52">
        <v>107.7</v>
      </c>
      <c r="AA35" s="52">
        <v>107.7</v>
      </c>
      <c r="AB35" s="52">
        <v>107.7</v>
      </c>
      <c r="AC35" s="52">
        <v>107.7</v>
      </c>
      <c r="AD35" s="55">
        <v>107.7</v>
      </c>
      <c r="AE35" s="55">
        <v>107.8</v>
      </c>
      <c r="AF35" s="55">
        <v>108.2</v>
      </c>
      <c r="AG35" s="53" t="s">
        <v>106</v>
      </c>
      <c r="AH35" s="53" t="s">
        <v>106</v>
      </c>
      <c r="AI35" s="53" t="s">
        <v>106</v>
      </c>
      <c r="AJ35" s="53" t="s">
        <v>106</v>
      </c>
      <c r="AK35" s="53" t="s">
        <v>106</v>
      </c>
      <c r="AL35" s="53" t="s">
        <v>106</v>
      </c>
      <c r="AM35" s="53" t="s">
        <v>106</v>
      </c>
      <c r="AN35" s="53" t="s">
        <v>106</v>
      </c>
      <c r="AO35" s="53" t="s">
        <v>106</v>
      </c>
      <c r="AP35" s="53" t="s">
        <v>106</v>
      </c>
      <c r="AQ35" s="53" t="s">
        <v>106</v>
      </c>
      <c r="AR35" s="53" t="s">
        <v>106</v>
      </c>
      <c r="AS35" s="53" t="s">
        <v>106</v>
      </c>
      <c r="AT35" s="53" t="s">
        <v>106</v>
      </c>
      <c r="AU35" s="53" t="s">
        <v>106</v>
      </c>
      <c r="AV35" s="53" t="s">
        <v>106</v>
      </c>
      <c r="AW35" s="53" t="s">
        <v>106</v>
      </c>
      <c r="AX35" s="53" t="s">
        <v>106</v>
      </c>
      <c r="AY35" s="53" t="s">
        <v>106</v>
      </c>
      <c r="AZ35" s="53" t="s">
        <v>106</v>
      </c>
      <c r="BA35" s="53" t="s">
        <v>106</v>
      </c>
      <c r="BB35" s="53" t="s">
        <v>106</v>
      </c>
      <c r="BC35" s="53" t="s">
        <v>106</v>
      </c>
      <c r="BD35" s="53" t="s">
        <v>106</v>
      </c>
      <c r="BE35" s="53" t="s">
        <v>106</v>
      </c>
      <c r="BF35" s="53" t="s">
        <v>106</v>
      </c>
      <c r="BG35" s="53" t="s">
        <v>106</v>
      </c>
      <c r="BH35" s="53" t="s">
        <v>106</v>
      </c>
      <c r="BI35" s="53" t="s">
        <v>106</v>
      </c>
      <c r="BJ35" s="53" t="s">
        <v>106</v>
      </c>
      <c r="BK35" s="53" t="s">
        <v>106</v>
      </c>
      <c r="BL35" s="53" t="s">
        <v>106</v>
      </c>
      <c r="BM35" s="53" t="s">
        <v>106</v>
      </c>
      <c r="BN35" s="53" t="s">
        <v>106</v>
      </c>
    </row>
    <row r="36" spans="1:66" x14ac:dyDescent="0.3">
      <c r="A36" s="51" t="s">
        <v>136</v>
      </c>
      <c r="B36" s="52">
        <v>105.3</v>
      </c>
      <c r="C36" s="52">
        <v>105.3</v>
      </c>
      <c r="D36" s="52">
        <v>105.3</v>
      </c>
      <c r="E36" s="52">
        <v>105.3</v>
      </c>
      <c r="F36" s="52">
        <v>105.3</v>
      </c>
      <c r="G36" s="52">
        <v>105.3</v>
      </c>
      <c r="H36" s="52">
        <v>105.3</v>
      </c>
      <c r="I36" s="52">
        <v>105.3</v>
      </c>
      <c r="J36" s="52">
        <v>105.3</v>
      </c>
      <c r="K36" s="52">
        <v>105.3</v>
      </c>
      <c r="L36" s="52">
        <v>105.3</v>
      </c>
      <c r="M36" s="52">
        <v>105.3</v>
      </c>
      <c r="N36" s="52">
        <v>105.3</v>
      </c>
      <c r="O36" s="52">
        <v>105.3</v>
      </c>
      <c r="P36" s="52">
        <v>105.3</v>
      </c>
      <c r="Q36" s="52">
        <v>105.3</v>
      </c>
      <c r="R36" s="52">
        <v>105.3</v>
      </c>
      <c r="S36" s="52">
        <v>105.3</v>
      </c>
      <c r="T36" s="52">
        <v>105.3</v>
      </c>
      <c r="U36" s="52">
        <v>105.3</v>
      </c>
      <c r="V36" s="52">
        <v>105.3</v>
      </c>
      <c r="W36" s="52">
        <v>105.3</v>
      </c>
      <c r="X36" s="52">
        <v>105.3</v>
      </c>
      <c r="Y36" s="52">
        <v>105.3</v>
      </c>
      <c r="Z36" s="52">
        <v>105.3</v>
      </c>
      <c r="AA36" s="52">
        <v>105.3</v>
      </c>
      <c r="AB36" s="52">
        <v>105.3</v>
      </c>
      <c r="AC36" s="52">
        <v>105.3</v>
      </c>
      <c r="AD36" s="52">
        <v>105.3</v>
      </c>
      <c r="AE36" s="55">
        <v>105.3</v>
      </c>
      <c r="AF36" s="55">
        <v>105.8</v>
      </c>
      <c r="AG36" s="55">
        <v>106.1</v>
      </c>
      <c r="AH36" s="53" t="s">
        <v>106</v>
      </c>
      <c r="AI36" s="53" t="s">
        <v>106</v>
      </c>
      <c r="AJ36" s="53" t="s">
        <v>106</v>
      </c>
      <c r="AK36" s="53" t="s">
        <v>106</v>
      </c>
      <c r="AL36" s="53" t="s">
        <v>106</v>
      </c>
      <c r="AM36" s="53" t="s">
        <v>106</v>
      </c>
      <c r="AN36" s="53" t="s">
        <v>106</v>
      </c>
      <c r="AO36" s="53" t="s">
        <v>106</v>
      </c>
      <c r="AP36" s="53" t="s">
        <v>106</v>
      </c>
      <c r="AQ36" s="53" t="s">
        <v>106</v>
      </c>
      <c r="AR36" s="53" t="s">
        <v>106</v>
      </c>
      <c r="AS36" s="53" t="s">
        <v>106</v>
      </c>
      <c r="AT36" s="53" t="s">
        <v>106</v>
      </c>
      <c r="AU36" s="53" t="s">
        <v>106</v>
      </c>
      <c r="AV36" s="53" t="s">
        <v>106</v>
      </c>
      <c r="AW36" s="53" t="s">
        <v>106</v>
      </c>
      <c r="AX36" s="53" t="s">
        <v>106</v>
      </c>
      <c r="AY36" s="53" t="s">
        <v>106</v>
      </c>
      <c r="AZ36" s="53" t="s">
        <v>106</v>
      </c>
      <c r="BA36" s="53" t="s">
        <v>106</v>
      </c>
      <c r="BB36" s="53" t="s">
        <v>106</v>
      </c>
      <c r="BC36" s="53" t="s">
        <v>106</v>
      </c>
      <c r="BD36" s="53" t="s">
        <v>106</v>
      </c>
      <c r="BE36" s="53" t="s">
        <v>106</v>
      </c>
      <c r="BF36" s="53" t="s">
        <v>106</v>
      </c>
      <c r="BG36" s="53" t="s">
        <v>106</v>
      </c>
      <c r="BH36" s="53" t="s">
        <v>106</v>
      </c>
      <c r="BI36" s="53" t="s">
        <v>106</v>
      </c>
      <c r="BJ36" s="53" t="s">
        <v>106</v>
      </c>
      <c r="BK36" s="53" t="s">
        <v>106</v>
      </c>
      <c r="BL36" s="53" t="s">
        <v>106</v>
      </c>
      <c r="BM36" s="53" t="s">
        <v>106</v>
      </c>
      <c r="BN36" s="53" t="s">
        <v>106</v>
      </c>
    </row>
    <row r="37" spans="1:66" x14ac:dyDescent="0.3">
      <c r="A37" s="51" t="s">
        <v>137</v>
      </c>
      <c r="B37" s="52">
        <v>106</v>
      </c>
      <c r="C37" s="52">
        <v>106</v>
      </c>
      <c r="D37" s="52">
        <v>106</v>
      </c>
      <c r="E37" s="52">
        <v>106</v>
      </c>
      <c r="F37" s="52">
        <v>106</v>
      </c>
      <c r="G37" s="52">
        <v>106</v>
      </c>
      <c r="H37" s="52">
        <v>106</v>
      </c>
      <c r="I37" s="52">
        <v>106</v>
      </c>
      <c r="J37" s="52">
        <v>106</v>
      </c>
      <c r="K37" s="52">
        <v>106</v>
      </c>
      <c r="L37" s="52">
        <v>106</v>
      </c>
      <c r="M37" s="52">
        <v>106</v>
      </c>
      <c r="N37" s="52">
        <v>106</v>
      </c>
      <c r="O37" s="52">
        <v>106</v>
      </c>
      <c r="P37" s="52">
        <v>106</v>
      </c>
      <c r="Q37" s="52">
        <v>106</v>
      </c>
      <c r="R37" s="52">
        <v>106</v>
      </c>
      <c r="S37" s="52">
        <v>106</v>
      </c>
      <c r="T37" s="52">
        <v>106</v>
      </c>
      <c r="U37" s="52">
        <v>106</v>
      </c>
      <c r="V37" s="52">
        <v>106</v>
      </c>
      <c r="W37" s="52">
        <v>106</v>
      </c>
      <c r="X37" s="52">
        <v>106</v>
      </c>
      <c r="Y37" s="52">
        <v>106</v>
      </c>
      <c r="Z37" s="52">
        <v>106</v>
      </c>
      <c r="AA37" s="52">
        <v>106</v>
      </c>
      <c r="AB37" s="52">
        <v>106</v>
      </c>
      <c r="AC37" s="52">
        <v>106</v>
      </c>
      <c r="AD37" s="52">
        <v>106</v>
      </c>
      <c r="AE37" s="52">
        <v>106</v>
      </c>
      <c r="AF37" s="55">
        <v>106</v>
      </c>
      <c r="AG37" s="55">
        <v>106.1</v>
      </c>
      <c r="AH37" s="55">
        <v>105.5</v>
      </c>
      <c r="AI37" s="53" t="s">
        <v>106</v>
      </c>
      <c r="AJ37" s="53" t="s">
        <v>106</v>
      </c>
      <c r="AK37" s="53" t="s">
        <v>106</v>
      </c>
      <c r="AL37" s="53" t="s">
        <v>106</v>
      </c>
      <c r="AM37" s="53" t="s">
        <v>106</v>
      </c>
      <c r="AN37" s="53" t="s">
        <v>106</v>
      </c>
      <c r="AO37" s="53" t="s">
        <v>106</v>
      </c>
      <c r="AP37" s="53" t="s">
        <v>106</v>
      </c>
      <c r="AQ37" s="53" t="s">
        <v>106</v>
      </c>
      <c r="AR37" s="53" t="s">
        <v>106</v>
      </c>
      <c r="AS37" s="53" t="s">
        <v>106</v>
      </c>
      <c r="AT37" s="53" t="s">
        <v>106</v>
      </c>
      <c r="AU37" s="53" t="s">
        <v>106</v>
      </c>
      <c r="AV37" s="53" t="s">
        <v>106</v>
      </c>
      <c r="AW37" s="53" t="s">
        <v>106</v>
      </c>
      <c r="AX37" s="53" t="s">
        <v>106</v>
      </c>
      <c r="AY37" s="53" t="s">
        <v>106</v>
      </c>
      <c r="AZ37" s="53" t="s">
        <v>106</v>
      </c>
      <c r="BA37" s="53" t="s">
        <v>106</v>
      </c>
      <c r="BB37" s="53" t="s">
        <v>106</v>
      </c>
      <c r="BC37" s="53" t="s">
        <v>106</v>
      </c>
      <c r="BD37" s="53" t="s">
        <v>106</v>
      </c>
      <c r="BE37" s="53" t="s">
        <v>106</v>
      </c>
      <c r="BF37" s="53" t="s">
        <v>106</v>
      </c>
      <c r="BG37" s="53" t="s">
        <v>106</v>
      </c>
      <c r="BH37" s="53" t="s">
        <v>106</v>
      </c>
      <c r="BI37" s="53" t="s">
        <v>106</v>
      </c>
      <c r="BJ37" s="53" t="s">
        <v>106</v>
      </c>
      <c r="BK37" s="53" t="s">
        <v>106</v>
      </c>
      <c r="BL37" s="53" t="s">
        <v>106</v>
      </c>
      <c r="BM37" s="53" t="s">
        <v>106</v>
      </c>
      <c r="BN37" s="53" t="s">
        <v>106</v>
      </c>
    </row>
    <row r="38" spans="1:66" x14ac:dyDescent="0.3">
      <c r="A38" s="51" t="s">
        <v>138</v>
      </c>
      <c r="B38" s="52">
        <v>103.7</v>
      </c>
      <c r="C38" s="52">
        <v>103.7</v>
      </c>
      <c r="D38" s="52">
        <v>103.7</v>
      </c>
      <c r="E38" s="52">
        <v>103.7</v>
      </c>
      <c r="F38" s="52">
        <v>103.7</v>
      </c>
      <c r="G38" s="52">
        <v>103.7</v>
      </c>
      <c r="H38" s="52">
        <v>103.7</v>
      </c>
      <c r="I38" s="52">
        <v>103.7</v>
      </c>
      <c r="J38" s="52">
        <v>103.7</v>
      </c>
      <c r="K38" s="52">
        <v>103.7</v>
      </c>
      <c r="L38" s="52">
        <v>103.7</v>
      </c>
      <c r="M38" s="52">
        <v>103.7</v>
      </c>
      <c r="N38" s="52">
        <v>103.7</v>
      </c>
      <c r="O38" s="52">
        <v>103.7</v>
      </c>
      <c r="P38" s="52">
        <v>103.7</v>
      </c>
      <c r="Q38" s="52">
        <v>103.7</v>
      </c>
      <c r="R38" s="52">
        <v>103.7</v>
      </c>
      <c r="S38" s="52">
        <v>103.7</v>
      </c>
      <c r="T38" s="52">
        <v>103.7</v>
      </c>
      <c r="U38" s="52">
        <v>103.7</v>
      </c>
      <c r="V38" s="52">
        <v>103.7</v>
      </c>
      <c r="W38" s="52">
        <v>103.7</v>
      </c>
      <c r="X38" s="52">
        <v>103.7</v>
      </c>
      <c r="Y38" s="52">
        <v>103.7</v>
      </c>
      <c r="Z38" s="52">
        <v>103.7</v>
      </c>
      <c r="AA38" s="52">
        <v>103.7</v>
      </c>
      <c r="AB38" s="52">
        <v>103.7</v>
      </c>
      <c r="AC38" s="52">
        <v>103.7</v>
      </c>
      <c r="AD38" s="52">
        <v>103.7</v>
      </c>
      <c r="AE38" s="52">
        <v>103.7</v>
      </c>
      <c r="AF38" s="52">
        <v>103.7</v>
      </c>
      <c r="AG38" s="55">
        <v>103.8</v>
      </c>
      <c r="AH38" s="55">
        <v>103.6</v>
      </c>
      <c r="AI38" s="55">
        <v>102.9</v>
      </c>
      <c r="AJ38" s="53" t="s">
        <v>106</v>
      </c>
      <c r="AK38" s="53" t="s">
        <v>106</v>
      </c>
      <c r="AL38" s="53" t="s">
        <v>106</v>
      </c>
      <c r="AM38" s="53" t="s">
        <v>106</v>
      </c>
      <c r="AN38" s="53" t="s">
        <v>106</v>
      </c>
      <c r="AO38" s="53" t="s">
        <v>106</v>
      </c>
      <c r="AP38" s="53" t="s">
        <v>106</v>
      </c>
      <c r="AQ38" s="53" t="s">
        <v>106</v>
      </c>
      <c r="AR38" s="53" t="s">
        <v>106</v>
      </c>
      <c r="AS38" s="53" t="s">
        <v>106</v>
      </c>
      <c r="AT38" s="53" t="s">
        <v>106</v>
      </c>
      <c r="AU38" s="53" t="s">
        <v>106</v>
      </c>
      <c r="AV38" s="53" t="s">
        <v>106</v>
      </c>
      <c r="AW38" s="53" t="s">
        <v>106</v>
      </c>
      <c r="AX38" s="53" t="s">
        <v>106</v>
      </c>
      <c r="AY38" s="53" t="s">
        <v>106</v>
      </c>
      <c r="AZ38" s="53" t="s">
        <v>106</v>
      </c>
      <c r="BA38" s="53" t="s">
        <v>106</v>
      </c>
      <c r="BB38" s="53" t="s">
        <v>106</v>
      </c>
      <c r="BC38" s="53" t="s">
        <v>106</v>
      </c>
      <c r="BD38" s="53" t="s">
        <v>106</v>
      </c>
      <c r="BE38" s="53" t="s">
        <v>106</v>
      </c>
      <c r="BF38" s="53" t="s">
        <v>106</v>
      </c>
      <c r="BG38" s="53" t="s">
        <v>106</v>
      </c>
      <c r="BH38" s="53" t="s">
        <v>106</v>
      </c>
      <c r="BI38" s="53" t="s">
        <v>106</v>
      </c>
      <c r="BJ38" s="53" t="s">
        <v>106</v>
      </c>
      <c r="BK38" s="53" t="s">
        <v>106</v>
      </c>
      <c r="BL38" s="53" t="s">
        <v>106</v>
      </c>
      <c r="BM38" s="53" t="s">
        <v>106</v>
      </c>
      <c r="BN38" s="53" t="s">
        <v>106</v>
      </c>
    </row>
    <row r="39" spans="1:66" x14ac:dyDescent="0.3">
      <c r="A39" s="51" t="s">
        <v>139</v>
      </c>
      <c r="B39" s="52">
        <v>101.9</v>
      </c>
      <c r="C39" s="52">
        <v>101.9</v>
      </c>
      <c r="D39" s="52">
        <v>101.9</v>
      </c>
      <c r="E39" s="52">
        <v>101.9</v>
      </c>
      <c r="F39" s="52">
        <v>101.9</v>
      </c>
      <c r="G39" s="52">
        <v>101.9</v>
      </c>
      <c r="H39" s="52">
        <v>101.9</v>
      </c>
      <c r="I39" s="52">
        <v>101.9</v>
      </c>
      <c r="J39" s="52">
        <v>101.9</v>
      </c>
      <c r="K39" s="52">
        <v>101.9</v>
      </c>
      <c r="L39" s="52">
        <v>101.9</v>
      </c>
      <c r="M39" s="52">
        <v>101.9</v>
      </c>
      <c r="N39" s="52">
        <v>101.9</v>
      </c>
      <c r="O39" s="52">
        <v>101.9</v>
      </c>
      <c r="P39" s="52">
        <v>101.9</v>
      </c>
      <c r="Q39" s="52">
        <v>101.9</v>
      </c>
      <c r="R39" s="52">
        <v>101.9</v>
      </c>
      <c r="S39" s="52">
        <v>101.9</v>
      </c>
      <c r="T39" s="52">
        <v>101.9</v>
      </c>
      <c r="U39" s="52">
        <v>101.9</v>
      </c>
      <c r="V39" s="52">
        <v>101.9</v>
      </c>
      <c r="W39" s="52">
        <v>101.9</v>
      </c>
      <c r="X39" s="52">
        <v>101.9</v>
      </c>
      <c r="Y39" s="52">
        <v>101.9</v>
      </c>
      <c r="Z39" s="52">
        <v>101.9</v>
      </c>
      <c r="AA39" s="52">
        <v>101.9</v>
      </c>
      <c r="AB39" s="52">
        <v>101.9</v>
      </c>
      <c r="AC39" s="52">
        <v>101.9</v>
      </c>
      <c r="AD39" s="52">
        <v>101.9</v>
      </c>
      <c r="AE39" s="52">
        <v>101.9</v>
      </c>
      <c r="AF39" s="52">
        <v>101.9</v>
      </c>
      <c r="AG39" s="52">
        <v>101.9</v>
      </c>
      <c r="AH39" s="55">
        <v>101.8</v>
      </c>
      <c r="AI39" s="55">
        <v>101.8</v>
      </c>
      <c r="AJ39" s="55">
        <v>102.2</v>
      </c>
      <c r="AK39" s="53" t="s">
        <v>106</v>
      </c>
      <c r="AL39" s="53" t="s">
        <v>106</v>
      </c>
      <c r="AM39" s="53" t="s">
        <v>106</v>
      </c>
      <c r="AN39" s="53" t="s">
        <v>106</v>
      </c>
      <c r="AO39" s="53" t="s">
        <v>106</v>
      </c>
      <c r="AP39" s="53" t="s">
        <v>106</v>
      </c>
      <c r="AQ39" s="53" t="s">
        <v>106</v>
      </c>
      <c r="AR39" s="53" t="s">
        <v>106</v>
      </c>
      <c r="AS39" s="53" t="s">
        <v>106</v>
      </c>
      <c r="AT39" s="53" t="s">
        <v>106</v>
      </c>
      <c r="AU39" s="53" t="s">
        <v>106</v>
      </c>
      <c r="AV39" s="53" t="s">
        <v>106</v>
      </c>
      <c r="AW39" s="53" t="s">
        <v>106</v>
      </c>
      <c r="AX39" s="53" t="s">
        <v>106</v>
      </c>
      <c r="AY39" s="53" t="s">
        <v>106</v>
      </c>
      <c r="AZ39" s="53" t="s">
        <v>106</v>
      </c>
      <c r="BA39" s="53" t="s">
        <v>106</v>
      </c>
      <c r="BB39" s="53" t="s">
        <v>106</v>
      </c>
      <c r="BC39" s="53" t="s">
        <v>106</v>
      </c>
      <c r="BD39" s="53" t="s">
        <v>106</v>
      </c>
      <c r="BE39" s="53" t="s">
        <v>106</v>
      </c>
      <c r="BF39" s="53" t="s">
        <v>106</v>
      </c>
      <c r="BG39" s="53" t="s">
        <v>106</v>
      </c>
      <c r="BH39" s="53" t="s">
        <v>106</v>
      </c>
      <c r="BI39" s="53" t="s">
        <v>106</v>
      </c>
      <c r="BJ39" s="53" t="s">
        <v>106</v>
      </c>
      <c r="BK39" s="53" t="s">
        <v>106</v>
      </c>
      <c r="BL39" s="53" t="s">
        <v>106</v>
      </c>
      <c r="BM39" s="53" t="s">
        <v>106</v>
      </c>
      <c r="BN39" s="53" t="s">
        <v>106</v>
      </c>
    </row>
    <row r="40" spans="1:66" x14ac:dyDescent="0.3">
      <c r="A40" s="51" t="s">
        <v>140</v>
      </c>
      <c r="B40" s="52">
        <v>100.4</v>
      </c>
      <c r="C40" s="52">
        <v>100.4</v>
      </c>
      <c r="D40" s="52">
        <v>100.4</v>
      </c>
      <c r="E40" s="52">
        <v>100.4</v>
      </c>
      <c r="F40" s="52">
        <v>100.4</v>
      </c>
      <c r="G40" s="52">
        <v>100.4</v>
      </c>
      <c r="H40" s="52">
        <v>100.4</v>
      </c>
      <c r="I40" s="52">
        <v>100.4</v>
      </c>
      <c r="J40" s="52">
        <v>100.4</v>
      </c>
      <c r="K40" s="52">
        <v>100.4</v>
      </c>
      <c r="L40" s="52">
        <v>100.4</v>
      </c>
      <c r="M40" s="52">
        <v>100.4</v>
      </c>
      <c r="N40" s="52">
        <v>100.4</v>
      </c>
      <c r="O40" s="52">
        <v>100.4</v>
      </c>
      <c r="P40" s="52">
        <v>100.4</v>
      </c>
      <c r="Q40" s="52">
        <v>100.4</v>
      </c>
      <c r="R40" s="52">
        <v>100.4</v>
      </c>
      <c r="S40" s="52">
        <v>100.4</v>
      </c>
      <c r="T40" s="52">
        <v>100.4</v>
      </c>
      <c r="U40" s="52">
        <v>100.4</v>
      </c>
      <c r="V40" s="52">
        <v>100.4</v>
      </c>
      <c r="W40" s="52">
        <v>100.4</v>
      </c>
      <c r="X40" s="52">
        <v>100.4</v>
      </c>
      <c r="Y40" s="52">
        <v>100.4</v>
      </c>
      <c r="Z40" s="52">
        <v>100.4</v>
      </c>
      <c r="AA40" s="52">
        <v>100.4</v>
      </c>
      <c r="AB40" s="52">
        <v>100.4</v>
      </c>
      <c r="AC40" s="52">
        <v>100.4</v>
      </c>
      <c r="AD40" s="52">
        <v>100.4</v>
      </c>
      <c r="AE40" s="52">
        <v>100.4</v>
      </c>
      <c r="AF40" s="52">
        <v>100.4</v>
      </c>
      <c r="AG40" s="52">
        <v>100.4</v>
      </c>
      <c r="AH40" s="52">
        <v>100.4</v>
      </c>
      <c r="AI40" s="55">
        <v>100.4</v>
      </c>
      <c r="AJ40" s="55">
        <v>100.3</v>
      </c>
      <c r="AK40" s="55">
        <v>100.2</v>
      </c>
      <c r="AL40" s="53" t="s">
        <v>106</v>
      </c>
      <c r="AM40" s="53" t="s">
        <v>106</v>
      </c>
      <c r="AN40" s="53" t="s">
        <v>106</v>
      </c>
      <c r="AO40" s="53" t="s">
        <v>106</v>
      </c>
      <c r="AP40" s="53" t="s">
        <v>106</v>
      </c>
      <c r="AQ40" s="53" t="s">
        <v>106</v>
      </c>
      <c r="AR40" s="53" t="s">
        <v>106</v>
      </c>
      <c r="AS40" s="53" t="s">
        <v>106</v>
      </c>
      <c r="AT40" s="53" t="s">
        <v>106</v>
      </c>
      <c r="AU40" s="53" t="s">
        <v>106</v>
      </c>
      <c r="AV40" s="53" t="s">
        <v>106</v>
      </c>
      <c r="AW40" s="53" t="s">
        <v>106</v>
      </c>
      <c r="AX40" s="53" t="s">
        <v>106</v>
      </c>
      <c r="AY40" s="53" t="s">
        <v>106</v>
      </c>
      <c r="AZ40" s="53" t="s">
        <v>106</v>
      </c>
      <c r="BA40" s="53" t="s">
        <v>106</v>
      </c>
      <c r="BB40" s="53" t="s">
        <v>106</v>
      </c>
      <c r="BC40" s="53" t="s">
        <v>106</v>
      </c>
      <c r="BD40" s="53" t="s">
        <v>106</v>
      </c>
      <c r="BE40" s="53" t="s">
        <v>106</v>
      </c>
      <c r="BF40" s="53" t="s">
        <v>106</v>
      </c>
      <c r="BG40" s="53" t="s">
        <v>106</v>
      </c>
      <c r="BH40" s="53" t="s">
        <v>106</v>
      </c>
      <c r="BI40" s="53" t="s">
        <v>106</v>
      </c>
      <c r="BJ40" s="53" t="s">
        <v>106</v>
      </c>
      <c r="BK40" s="53" t="s">
        <v>106</v>
      </c>
      <c r="BL40" s="53" t="s">
        <v>106</v>
      </c>
      <c r="BM40" s="53" t="s">
        <v>106</v>
      </c>
      <c r="BN40" s="53" t="s">
        <v>106</v>
      </c>
    </row>
    <row r="41" spans="1:66" x14ac:dyDescent="0.3">
      <c r="A41" s="51" t="s">
        <v>141</v>
      </c>
      <c r="B41" s="54">
        <v>99.9</v>
      </c>
      <c r="C41" s="54">
        <v>99.9</v>
      </c>
      <c r="D41" s="54">
        <v>99.9</v>
      </c>
      <c r="E41" s="54">
        <v>99.9</v>
      </c>
      <c r="F41" s="54">
        <v>99.9</v>
      </c>
      <c r="G41" s="54">
        <v>99.9</v>
      </c>
      <c r="H41" s="54">
        <v>99.9</v>
      </c>
      <c r="I41" s="54">
        <v>99.9</v>
      </c>
      <c r="J41" s="54">
        <v>99.9</v>
      </c>
      <c r="K41" s="54">
        <v>99.9</v>
      </c>
      <c r="L41" s="54">
        <v>99.9</v>
      </c>
      <c r="M41" s="54">
        <v>99.9</v>
      </c>
      <c r="N41" s="54">
        <v>99.9</v>
      </c>
      <c r="O41" s="54">
        <v>99.9</v>
      </c>
      <c r="P41" s="54">
        <v>99.9</v>
      </c>
      <c r="Q41" s="54">
        <v>99.9</v>
      </c>
      <c r="R41" s="54">
        <v>99.9</v>
      </c>
      <c r="S41" s="54">
        <v>99.9</v>
      </c>
      <c r="T41" s="54">
        <v>99.9</v>
      </c>
      <c r="U41" s="54">
        <v>99.9</v>
      </c>
      <c r="V41" s="54">
        <v>99.9</v>
      </c>
      <c r="W41" s="54">
        <v>99.9</v>
      </c>
      <c r="X41" s="54">
        <v>99.9</v>
      </c>
      <c r="Y41" s="54">
        <v>99.9</v>
      </c>
      <c r="Z41" s="54">
        <v>99.9</v>
      </c>
      <c r="AA41" s="54">
        <v>99.9</v>
      </c>
      <c r="AB41" s="54">
        <v>99.9</v>
      </c>
      <c r="AC41" s="54">
        <v>99.9</v>
      </c>
      <c r="AD41" s="54">
        <v>99.9</v>
      </c>
      <c r="AE41" s="54">
        <v>99.9</v>
      </c>
      <c r="AF41" s="54">
        <v>99.9</v>
      </c>
      <c r="AG41" s="54">
        <v>99.9</v>
      </c>
      <c r="AH41" s="54">
        <v>99.9</v>
      </c>
      <c r="AI41" s="54">
        <v>99.9</v>
      </c>
      <c r="AJ41" s="55">
        <v>100</v>
      </c>
      <c r="AK41" s="56">
        <v>99.8</v>
      </c>
      <c r="AL41" s="56">
        <v>99.8</v>
      </c>
      <c r="AM41" s="53" t="s">
        <v>106</v>
      </c>
      <c r="AN41" s="53" t="s">
        <v>106</v>
      </c>
      <c r="AO41" s="53" t="s">
        <v>106</v>
      </c>
      <c r="AP41" s="53" t="s">
        <v>106</v>
      </c>
      <c r="AQ41" s="53" t="s">
        <v>106</v>
      </c>
      <c r="AR41" s="53" t="s">
        <v>106</v>
      </c>
      <c r="AS41" s="53" t="s">
        <v>106</v>
      </c>
      <c r="AT41" s="53" t="s">
        <v>106</v>
      </c>
      <c r="AU41" s="53" t="s">
        <v>106</v>
      </c>
      <c r="AV41" s="53" t="s">
        <v>106</v>
      </c>
      <c r="AW41" s="53" t="s">
        <v>106</v>
      </c>
      <c r="AX41" s="53" t="s">
        <v>106</v>
      </c>
      <c r="AY41" s="53" t="s">
        <v>106</v>
      </c>
      <c r="AZ41" s="53" t="s">
        <v>106</v>
      </c>
      <c r="BA41" s="53" t="s">
        <v>106</v>
      </c>
      <c r="BB41" s="53" t="s">
        <v>106</v>
      </c>
      <c r="BC41" s="53" t="s">
        <v>106</v>
      </c>
      <c r="BD41" s="53" t="s">
        <v>106</v>
      </c>
      <c r="BE41" s="53" t="s">
        <v>106</v>
      </c>
      <c r="BF41" s="53" t="s">
        <v>106</v>
      </c>
      <c r="BG41" s="53" t="s">
        <v>106</v>
      </c>
      <c r="BH41" s="53" t="s">
        <v>106</v>
      </c>
      <c r="BI41" s="53" t="s">
        <v>106</v>
      </c>
      <c r="BJ41" s="53" t="s">
        <v>106</v>
      </c>
      <c r="BK41" s="53" t="s">
        <v>106</v>
      </c>
      <c r="BL41" s="53" t="s">
        <v>106</v>
      </c>
      <c r="BM41" s="53" t="s">
        <v>106</v>
      </c>
      <c r="BN41" s="53" t="s">
        <v>106</v>
      </c>
    </row>
    <row r="42" spans="1:66" x14ac:dyDescent="0.3">
      <c r="A42" s="51" t="s">
        <v>142</v>
      </c>
      <c r="B42" s="52">
        <v>102.6</v>
      </c>
      <c r="C42" s="52">
        <v>102.6</v>
      </c>
      <c r="D42" s="52">
        <v>102.6</v>
      </c>
      <c r="E42" s="52">
        <v>102.6</v>
      </c>
      <c r="F42" s="52">
        <v>102.6</v>
      </c>
      <c r="G42" s="52">
        <v>102.6</v>
      </c>
      <c r="H42" s="52">
        <v>102.6</v>
      </c>
      <c r="I42" s="52">
        <v>102.6</v>
      </c>
      <c r="J42" s="52">
        <v>102.6</v>
      </c>
      <c r="K42" s="52">
        <v>102.6</v>
      </c>
      <c r="L42" s="52">
        <v>102.6</v>
      </c>
      <c r="M42" s="52">
        <v>102.6</v>
      </c>
      <c r="N42" s="52">
        <v>102.6</v>
      </c>
      <c r="O42" s="52">
        <v>102.6</v>
      </c>
      <c r="P42" s="52">
        <v>102.6</v>
      </c>
      <c r="Q42" s="52">
        <v>102.6</v>
      </c>
      <c r="R42" s="52">
        <v>102.6</v>
      </c>
      <c r="S42" s="52">
        <v>102.6</v>
      </c>
      <c r="T42" s="52">
        <v>102.6</v>
      </c>
      <c r="U42" s="52">
        <v>102.6</v>
      </c>
      <c r="V42" s="52">
        <v>102.6</v>
      </c>
      <c r="W42" s="52">
        <v>102.6</v>
      </c>
      <c r="X42" s="52">
        <v>102.6</v>
      </c>
      <c r="Y42" s="52">
        <v>102.6</v>
      </c>
      <c r="Z42" s="52">
        <v>102.6</v>
      </c>
      <c r="AA42" s="52">
        <v>102.6</v>
      </c>
      <c r="AB42" s="52">
        <v>102.6</v>
      </c>
      <c r="AC42" s="52">
        <v>102.6</v>
      </c>
      <c r="AD42" s="52">
        <v>102.6</v>
      </c>
      <c r="AE42" s="52">
        <v>102.6</v>
      </c>
      <c r="AF42" s="52">
        <v>102.6</v>
      </c>
      <c r="AG42" s="52">
        <v>102.6</v>
      </c>
      <c r="AH42" s="52">
        <v>102.6</v>
      </c>
      <c r="AI42" s="52">
        <v>102.6</v>
      </c>
      <c r="AJ42" s="52">
        <v>102.6</v>
      </c>
      <c r="AK42" s="55">
        <v>102.4</v>
      </c>
      <c r="AL42" s="55">
        <v>102.5</v>
      </c>
      <c r="AM42" s="55">
        <v>101.6</v>
      </c>
      <c r="AN42" s="53" t="s">
        <v>106</v>
      </c>
      <c r="AO42" s="53" t="s">
        <v>106</v>
      </c>
      <c r="AP42" s="53" t="s">
        <v>106</v>
      </c>
      <c r="AQ42" s="53" t="s">
        <v>106</v>
      </c>
      <c r="AR42" s="53" t="s">
        <v>106</v>
      </c>
      <c r="AS42" s="53" t="s">
        <v>106</v>
      </c>
      <c r="AT42" s="53" t="s">
        <v>106</v>
      </c>
      <c r="AU42" s="53" t="s">
        <v>106</v>
      </c>
      <c r="AV42" s="53" t="s">
        <v>106</v>
      </c>
      <c r="AW42" s="53" t="s">
        <v>106</v>
      </c>
      <c r="AX42" s="53" t="s">
        <v>106</v>
      </c>
      <c r="AY42" s="53" t="s">
        <v>106</v>
      </c>
      <c r="AZ42" s="53" t="s">
        <v>106</v>
      </c>
      <c r="BA42" s="53" t="s">
        <v>106</v>
      </c>
      <c r="BB42" s="53" t="s">
        <v>106</v>
      </c>
      <c r="BC42" s="53" t="s">
        <v>106</v>
      </c>
      <c r="BD42" s="53" t="s">
        <v>106</v>
      </c>
      <c r="BE42" s="53" t="s">
        <v>106</v>
      </c>
      <c r="BF42" s="53" t="s">
        <v>106</v>
      </c>
      <c r="BG42" s="53" t="s">
        <v>106</v>
      </c>
      <c r="BH42" s="53" t="s">
        <v>106</v>
      </c>
      <c r="BI42" s="53" t="s">
        <v>106</v>
      </c>
      <c r="BJ42" s="53" t="s">
        <v>106</v>
      </c>
      <c r="BK42" s="53" t="s">
        <v>106</v>
      </c>
      <c r="BL42" s="53" t="s">
        <v>106</v>
      </c>
      <c r="BM42" s="53" t="s">
        <v>106</v>
      </c>
      <c r="BN42" s="53" t="s">
        <v>106</v>
      </c>
    </row>
    <row r="43" spans="1:66" x14ac:dyDescent="0.3">
      <c r="A43" s="51" t="s">
        <v>143</v>
      </c>
      <c r="B43" s="52">
        <v>106.6</v>
      </c>
      <c r="C43" s="52">
        <v>106.6</v>
      </c>
      <c r="D43" s="52">
        <v>106.6</v>
      </c>
      <c r="E43" s="52">
        <v>106.6</v>
      </c>
      <c r="F43" s="52">
        <v>106.6</v>
      </c>
      <c r="G43" s="52">
        <v>106.6</v>
      </c>
      <c r="H43" s="52">
        <v>106.6</v>
      </c>
      <c r="I43" s="52">
        <v>106.6</v>
      </c>
      <c r="J43" s="52">
        <v>106.6</v>
      </c>
      <c r="K43" s="52">
        <v>106.6</v>
      </c>
      <c r="L43" s="52">
        <v>106.6</v>
      </c>
      <c r="M43" s="52">
        <v>106.6</v>
      </c>
      <c r="N43" s="52">
        <v>106.6</v>
      </c>
      <c r="O43" s="52">
        <v>106.6</v>
      </c>
      <c r="P43" s="52">
        <v>106.6</v>
      </c>
      <c r="Q43" s="52">
        <v>106.6</v>
      </c>
      <c r="R43" s="52">
        <v>106.6</v>
      </c>
      <c r="S43" s="52">
        <v>106.6</v>
      </c>
      <c r="T43" s="52">
        <v>106.6</v>
      </c>
      <c r="U43" s="52">
        <v>106.6</v>
      </c>
      <c r="V43" s="52">
        <v>106.6</v>
      </c>
      <c r="W43" s="52">
        <v>106.6</v>
      </c>
      <c r="X43" s="52">
        <v>106.6</v>
      </c>
      <c r="Y43" s="52">
        <v>106.6</v>
      </c>
      <c r="Z43" s="52">
        <v>106.6</v>
      </c>
      <c r="AA43" s="52">
        <v>106.6</v>
      </c>
      <c r="AB43" s="52">
        <v>106.6</v>
      </c>
      <c r="AC43" s="52">
        <v>106.6</v>
      </c>
      <c r="AD43" s="52">
        <v>106.6</v>
      </c>
      <c r="AE43" s="52">
        <v>106.6</v>
      </c>
      <c r="AF43" s="52">
        <v>106.6</v>
      </c>
      <c r="AG43" s="52">
        <v>106.6</v>
      </c>
      <c r="AH43" s="52">
        <v>106.6</v>
      </c>
      <c r="AI43" s="52">
        <v>106.6</v>
      </c>
      <c r="AJ43" s="52">
        <v>106.6</v>
      </c>
      <c r="AK43" s="52">
        <v>106.6</v>
      </c>
      <c r="AL43" s="55">
        <v>106.6</v>
      </c>
      <c r="AM43" s="55">
        <v>105.9</v>
      </c>
      <c r="AN43" s="55">
        <v>104.9</v>
      </c>
      <c r="AO43" s="53" t="s">
        <v>106</v>
      </c>
      <c r="AP43" s="53" t="s">
        <v>106</v>
      </c>
      <c r="AQ43" s="53" t="s">
        <v>106</v>
      </c>
      <c r="AR43" s="53" t="s">
        <v>106</v>
      </c>
      <c r="AS43" s="53" t="s">
        <v>106</v>
      </c>
      <c r="AT43" s="53" t="s">
        <v>106</v>
      </c>
      <c r="AU43" s="53" t="s">
        <v>106</v>
      </c>
      <c r="AV43" s="53" t="s">
        <v>106</v>
      </c>
      <c r="AW43" s="53" t="s">
        <v>106</v>
      </c>
      <c r="AX43" s="53" t="s">
        <v>106</v>
      </c>
      <c r="AY43" s="53" t="s">
        <v>106</v>
      </c>
      <c r="AZ43" s="53" t="s">
        <v>106</v>
      </c>
      <c r="BA43" s="53" t="s">
        <v>106</v>
      </c>
      <c r="BB43" s="53" t="s">
        <v>106</v>
      </c>
      <c r="BC43" s="53" t="s">
        <v>106</v>
      </c>
      <c r="BD43" s="53" t="s">
        <v>106</v>
      </c>
      <c r="BE43" s="53" t="s">
        <v>106</v>
      </c>
      <c r="BF43" s="53" t="s">
        <v>106</v>
      </c>
      <c r="BG43" s="53" t="s">
        <v>106</v>
      </c>
      <c r="BH43" s="53" t="s">
        <v>106</v>
      </c>
      <c r="BI43" s="53" t="s">
        <v>106</v>
      </c>
      <c r="BJ43" s="53" t="s">
        <v>106</v>
      </c>
      <c r="BK43" s="53" t="s">
        <v>106</v>
      </c>
      <c r="BL43" s="53" t="s">
        <v>106</v>
      </c>
      <c r="BM43" s="53" t="s">
        <v>106</v>
      </c>
      <c r="BN43" s="53" t="s">
        <v>106</v>
      </c>
    </row>
    <row r="44" spans="1:66" x14ac:dyDescent="0.3">
      <c r="A44" s="51" t="s">
        <v>144</v>
      </c>
      <c r="B44" s="52">
        <v>107</v>
      </c>
      <c r="C44" s="52">
        <v>107</v>
      </c>
      <c r="D44" s="52">
        <v>107</v>
      </c>
      <c r="E44" s="52">
        <v>107</v>
      </c>
      <c r="F44" s="52">
        <v>107</v>
      </c>
      <c r="G44" s="52">
        <v>107</v>
      </c>
      <c r="H44" s="52">
        <v>107</v>
      </c>
      <c r="I44" s="52">
        <v>107</v>
      </c>
      <c r="J44" s="52">
        <v>107</v>
      </c>
      <c r="K44" s="52">
        <v>107</v>
      </c>
      <c r="L44" s="52">
        <v>107</v>
      </c>
      <c r="M44" s="52">
        <v>107</v>
      </c>
      <c r="N44" s="52">
        <v>107</v>
      </c>
      <c r="O44" s="52">
        <v>107</v>
      </c>
      <c r="P44" s="52">
        <v>107</v>
      </c>
      <c r="Q44" s="52">
        <v>107</v>
      </c>
      <c r="R44" s="52">
        <v>107</v>
      </c>
      <c r="S44" s="52">
        <v>107</v>
      </c>
      <c r="T44" s="52">
        <v>107</v>
      </c>
      <c r="U44" s="52">
        <v>107</v>
      </c>
      <c r="V44" s="52">
        <v>107</v>
      </c>
      <c r="W44" s="52">
        <v>107</v>
      </c>
      <c r="X44" s="52">
        <v>107</v>
      </c>
      <c r="Y44" s="52">
        <v>107</v>
      </c>
      <c r="Z44" s="52">
        <v>107</v>
      </c>
      <c r="AA44" s="52">
        <v>107</v>
      </c>
      <c r="AB44" s="52">
        <v>107</v>
      </c>
      <c r="AC44" s="52">
        <v>107</v>
      </c>
      <c r="AD44" s="52">
        <v>107</v>
      </c>
      <c r="AE44" s="52">
        <v>107</v>
      </c>
      <c r="AF44" s="52">
        <v>107</v>
      </c>
      <c r="AG44" s="52">
        <v>107</v>
      </c>
      <c r="AH44" s="52">
        <v>107</v>
      </c>
      <c r="AI44" s="52">
        <v>107</v>
      </c>
      <c r="AJ44" s="52">
        <v>107</v>
      </c>
      <c r="AK44" s="52">
        <v>107</v>
      </c>
      <c r="AL44" s="52">
        <v>107</v>
      </c>
      <c r="AM44" s="55">
        <v>106.4</v>
      </c>
      <c r="AN44" s="55">
        <v>106.7</v>
      </c>
      <c r="AO44" s="55">
        <v>107</v>
      </c>
      <c r="AP44" s="53" t="s">
        <v>106</v>
      </c>
      <c r="AQ44" s="53" t="s">
        <v>106</v>
      </c>
      <c r="AR44" s="53" t="s">
        <v>106</v>
      </c>
      <c r="AS44" s="53" t="s">
        <v>106</v>
      </c>
      <c r="AT44" s="53" t="s">
        <v>106</v>
      </c>
      <c r="AU44" s="53" t="s">
        <v>106</v>
      </c>
      <c r="AV44" s="53" t="s">
        <v>106</v>
      </c>
      <c r="AW44" s="53" t="s">
        <v>106</v>
      </c>
      <c r="AX44" s="53" t="s">
        <v>106</v>
      </c>
      <c r="AY44" s="53" t="s">
        <v>106</v>
      </c>
      <c r="AZ44" s="53" t="s">
        <v>106</v>
      </c>
      <c r="BA44" s="53" t="s">
        <v>106</v>
      </c>
      <c r="BB44" s="53" t="s">
        <v>106</v>
      </c>
      <c r="BC44" s="53" t="s">
        <v>106</v>
      </c>
      <c r="BD44" s="53" t="s">
        <v>106</v>
      </c>
      <c r="BE44" s="53" t="s">
        <v>106</v>
      </c>
      <c r="BF44" s="53" t="s">
        <v>106</v>
      </c>
      <c r="BG44" s="53" t="s">
        <v>106</v>
      </c>
      <c r="BH44" s="53" t="s">
        <v>106</v>
      </c>
      <c r="BI44" s="53" t="s">
        <v>106</v>
      </c>
      <c r="BJ44" s="53" t="s">
        <v>106</v>
      </c>
      <c r="BK44" s="53" t="s">
        <v>106</v>
      </c>
      <c r="BL44" s="53" t="s">
        <v>106</v>
      </c>
      <c r="BM44" s="53" t="s">
        <v>106</v>
      </c>
      <c r="BN44" s="53" t="s">
        <v>106</v>
      </c>
    </row>
    <row r="45" spans="1:66" x14ac:dyDescent="0.3">
      <c r="A45" s="51" t="s">
        <v>145</v>
      </c>
      <c r="B45" s="52">
        <v>109</v>
      </c>
      <c r="C45" s="52">
        <v>109</v>
      </c>
      <c r="D45" s="52">
        <v>109</v>
      </c>
      <c r="E45" s="52">
        <v>109</v>
      </c>
      <c r="F45" s="52">
        <v>109</v>
      </c>
      <c r="G45" s="52">
        <v>109</v>
      </c>
      <c r="H45" s="52">
        <v>109</v>
      </c>
      <c r="I45" s="52">
        <v>109</v>
      </c>
      <c r="J45" s="52">
        <v>109</v>
      </c>
      <c r="K45" s="52">
        <v>109</v>
      </c>
      <c r="L45" s="52">
        <v>109</v>
      </c>
      <c r="M45" s="52">
        <v>109</v>
      </c>
      <c r="N45" s="52">
        <v>109</v>
      </c>
      <c r="O45" s="52">
        <v>109</v>
      </c>
      <c r="P45" s="52">
        <v>109</v>
      </c>
      <c r="Q45" s="52">
        <v>109</v>
      </c>
      <c r="R45" s="52">
        <v>109</v>
      </c>
      <c r="S45" s="52">
        <v>109</v>
      </c>
      <c r="T45" s="52">
        <v>109</v>
      </c>
      <c r="U45" s="52">
        <v>109</v>
      </c>
      <c r="V45" s="52">
        <v>109</v>
      </c>
      <c r="W45" s="52">
        <v>109</v>
      </c>
      <c r="X45" s="52">
        <v>109</v>
      </c>
      <c r="Y45" s="52">
        <v>109</v>
      </c>
      <c r="Z45" s="52">
        <v>109</v>
      </c>
      <c r="AA45" s="52">
        <v>109</v>
      </c>
      <c r="AB45" s="52">
        <v>109</v>
      </c>
      <c r="AC45" s="52">
        <v>109</v>
      </c>
      <c r="AD45" s="52">
        <v>109</v>
      </c>
      <c r="AE45" s="52">
        <v>109</v>
      </c>
      <c r="AF45" s="52">
        <v>109</v>
      </c>
      <c r="AG45" s="52">
        <v>109</v>
      </c>
      <c r="AH45" s="52">
        <v>109</v>
      </c>
      <c r="AI45" s="52">
        <v>109</v>
      </c>
      <c r="AJ45" s="52">
        <v>109</v>
      </c>
      <c r="AK45" s="52">
        <v>109</v>
      </c>
      <c r="AL45" s="52">
        <v>109</v>
      </c>
      <c r="AM45" s="52">
        <v>109</v>
      </c>
      <c r="AN45" s="55">
        <v>109.1</v>
      </c>
      <c r="AO45" s="55">
        <v>109.1</v>
      </c>
      <c r="AP45" s="55">
        <v>108.3</v>
      </c>
      <c r="AQ45" s="53" t="s">
        <v>106</v>
      </c>
      <c r="AR45" s="53" t="s">
        <v>106</v>
      </c>
      <c r="AS45" s="53" t="s">
        <v>106</v>
      </c>
      <c r="AT45" s="53" t="s">
        <v>106</v>
      </c>
      <c r="AU45" s="53" t="s">
        <v>106</v>
      </c>
      <c r="AV45" s="53" t="s">
        <v>106</v>
      </c>
      <c r="AW45" s="53" t="s">
        <v>106</v>
      </c>
      <c r="AX45" s="53" t="s">
        <v>106</v>
      </c>
      <c r="AY45" s="53" t="s">
        <v>106</v>
      </c>
      <c r="AZ45" s="53" t="s">
        <v>106</v>
      </c>
      <c r="BA45" s="53" t="s">
        <v>106</v>
      </c>
      <c r="BB45" s="53" t="s">
        <v>106</v>
      </c>
      <c r="BC45" s="53" t="s">
        <v>106</v>
      </c>
      <c r="BD45" s="53" t="s">
        <v>106</v>
      </c>
      <c r="BE45" s="53" t="s">
        <v>106</v>
      </c>
      <c r="BF45" s="53" t="s">
        <v>106</v>
      </c>
      <c r="BG45" s="53" t="s">
        <v>106</v>
      </c>
      <c r="BH45" s="53" t="s">
        <v>106</v>
      </c>
      <c r="BI45" s="53" t="s">
        <v>106</v>
      </c>
      <c r="BJ45" s="53" t="s">
        <v>106</v>
      </c>
      <c r="BK45" s="53" t="s">
        <v>106</v>
      </c>
      <c r="BL45" s="53" t="s">
        <v>106</v>
      </c>
      <c r="BM45" s="53" t="s">
        <v>106</v>
      </c>
      <c r="BN45" s="53" t="s">
        <v>106</v>
      </c>
    </row>
    <row r="46" spans="1:66" x14ac:dyDescent="0.3">
      <c r="A46" s="51" t="s">
        <v>146</v>
      </c>
      <c r="B46" s="52">
        <v>108.8</v>
      </c>
      <c r="C46" s="52">
        <v>108.8</v>
      </c>
      <c r="D46" s="52">
        <v>108.8</v>
      </c>
      <c r="E46" s="52">
        <v>108.8</v>
      </c>
      <c r="F46" s="52">
        <v>108.8</v>
      </c>
      <c r="G46" s="52">
        <v>108.8</v>
      </c>
      <c r="H46" s="52">
        <v>108.8</v>
      </c>
      <c r="I46" s="52">
        <v>108.8</v>
      </c>
      <c r="J46" s="52">
        <v>108.8</v>
      </c>
      <c r="K46" s="52">
        <v>108.8</v>
      </c>
      <c r="L46" s="52">
        <v>108.8</v>
      </c>
      <c r="M46" s="52">
        <v>108.8</v>
      </c>
      <c r="N46" s="52">
        <v>108.8</v>
      </c>
      <c r="O46" s="52">
        <v>108.8</v>
      </c>
      <c r="P46" s="52">
        <v>108.8</v>
      </c>
      <c r="Q46" s="52">
        <v>108.8</v>
      </c>
      <c r="R46" s="52">
        <v>108.8</v>
      </c>
      <c r="S46" s="52">
        <v>108.8</v>
      </c>
      <c r="T46" s="52">
        <v>108.8</v>
      </c>
      <c r="U46" s="52">
        <v>108.8</v>
      </c>
      <c r="V46" s="52">
        <v>108.8</v>
      </c>
      <c r="W46" s="52">
        <v>108.8</v>
      </c>
      <c r="X46" s="52">
        <v>108.8</v>
      </c>
      <c r="Y46" s="52">
        <v>108.8</v>
      </c>
      <c r="Z46" s="52">
        <v>108.8</v>
      </c>
      <c r="AA46" s="52">
        <v>108.8</v>
      </c>
      <c r="AB46" s="52">
        <v>108.8</v>
      </c>
      <c r="AC46" s="52">
        <v>108.8</v>
      </c>
      <c r="AD46" s="52">
        <v>108.8</v>
      </c>
      <c r="AE46" s="52">
        <v>108.8</v>
      </c>
      <c r="AF46" s="52">
        <v>108.8</v>
      </c>
      <c r="AG46" s="52">
        <v>108.8</v>
      </c>
      <c r="AH46" s="52">
        <v>108.8</v>
      </c>
      <c r="AI46" s="52">
        <v>108.8</v>
      </c>
      <c r="AJ46" s="52">
        <v>108.8</v>
      </c>
      <c r="AK46" s="52">
        <v>108.8</v>
      </c>
      <c r="AL46" s="52">
        <v>108.8</v>
      </c>
      <c r="AM46" s="52">
        <v>108.8</v>
      </c>
      <c r="AN46" s="52">
        <v>108.8</v>
      </c>
      <c r="AO46" s="55">
        <v>108.8</v>
      </c>
      <c r="AP46" s="55">
        <v>108.9</v>
      </c>
      <c r="AQ46" s="55">
        <v>108.6</v>
      </c>
      <c r="AR46" s="53" t="s">
        <v>106</v>
      </c>
      <c r="AS46" s="53" t="s">
        <v>106</v>
      </c>
      <c r="AT46" s="53" t="s">
        <v>106</v>
      </c>
      <c r="AU46" s="53" t="s">
        <v>106</v>
      </c>
      <c r="AV46" s="53" t="s">
        <v>106</v>
      </c>
      <c r="AW46" s="53" t="s">
        <v>106</v>
      </c>
      <c r="AX46" s="53" t="s">
        <v>106</v>
      </c>
      <c r="AY46" s="53" t="s">
        <v>106</v>
      </c>
      <c r="AZ46" s="53" t="s">
        <v>106</v>
      </c>
      <c r="BA46" s="53" t="s">
        <v>106</v>
      </c>
      <c r="BB46" s="53" t="s">
        <v>106</v>
      </c>
      <c r="BC46" s="53" t="s">
        <v>106</v>
      </c>
      <c r="BD46" s="53" t="s">
        <v>106</v>
      </c>
      <c r="BE46" s="53" t="s">
        <v>106</v>
      </c>
      <c r="BF46" s="53" t="s">
        <v>106</v>
      </c>
      <c r="BG46" s="53" t="s">
        <v>106</v>
      </c>
      <c r="BH46" s="53" t="s">
        <v>106</v>
      </c>
      <c r="BI46" s="53" t="s">
        <v>106</v>
      </c>
      <c r="BJ46" s="53" t="s">
        <v>106</v>
      </c>
      <c r="BK46" s="53" t="s">
        <v>106</v>
      </c>
      <c r="BL46" s="53" t="s">
        <v>106</v>
      </c>
      <c r="BM46" s="53" t="s">
        <v>106</v>
      </c>
      <c r="BN46" s="53" t="s">
        <v>106</v>
      </c>
    </row>
    <row r="47" spans="1:66" x14ac:dyDescent="0.3">
      <c r="A47" s="51" t="s">
        <v>147</v>
      </c>
      <c r="B47" s="52">
        <v>110.4</v>
      </c>
      <c r="C47" s="52">
        <v>110.4</v>
      </c>
      <c r="D47" s="52">
        <v>110.4</v>
      </c>
      <c r="E47" s="52">
        <v>110.4</v>
      </c>
      <c r="F47" s="52">
        <v>110.4</v>
      </c>
      <c r="G47" s="52">
        <v>110.4</v>
      </c>
      <c r="H47" s="52">
        <v>110.4</v>
      </c>
      <c r="I47" s="52">
        <v>110.4</v>
      </c>
      <c r="J47" s="52">
        <v>110.4</v>
      </c>
      <c r="K47" s="52">
        <v>110.4</v>
      </c>
      <c r="L47" s="52">
        <v>110.4</v>
      </c>
      <c r="M47" s="52">
        <v>110.4</v>
      </c>
      <c r="N47" s="52">
        <v>110.4</v>
      </c>
      <c r="O47" s="52">
        <v>110.4</v>
      </c>
      <c r="P47" s="52">
        <v>110.4</v>
      </c>
      <c r="Q47" s="52">
        <v>110.4</v>
      </c>
      <c r="R47" s="52">
        <v>110.4</v>
      </c>
      <c r="S47" s="52">
        <v>110.4</v>
      </c>
      <c r="T47" s="52">
        <v>110.4</v>
      </c>
      <c r="U47" s="52">
        <v>110.4</v>
      </c>
      <c r="V47" s="52">
        <v>110.4</v>
      </c>
      <c r="W47" s="52">
        <v>110.4</v>
      </c>
      <c r="X47" s="52">
        <v>110.4</v>
      </c>
      <c r="Y47" s="52">
        <v>110.4</v>
      </c>
      <c r="Z47" s="52">
        <v>110.4</v>
      </c>
      <c r="AA47" s="52">
        <v>110.4</v>
      </c>
      <c r="AB47" s="52">
        <v>110.4</v>
      </c>
      <c r="AC47" s="52">
        <v>110.4</v>
      </c>
      <c r="AD47" s="52">
        <v>110.4</v>
      </c>
      <c r="AE47" s="52">
        <v>110.4</v>
      </c>
      <c r="AF47" s="52">
        <v>110.4</v>
      </c>
      <c r="AG47" s="52">
        <v>110.4</v>
      </c>
      <c r="AH47" s="52">
        <v>110.4</v>
      </c>
      <c r="AI47" s="52">
        <v>110.4</v>
      </c>
      <c r="AJ47" s="52">
        <v>110.4</v>
      </c>
      <c r="AK47" s="52">
        <v>110.4</v>
      </c>
      <c r="AL47" s="52">
        <v>110.4</v>
      </c>
      <c r="AM47" s="52">
        <v>110.4</v>
      </c>
      <c r="AN47" s="52">
        <v>110.4</v>
      </c>
      <c r="AO47" s="52">
        <v>110.4</v>
      </c>
      <c r="AP47" s="55">
        <v>110.4</v>
      </c>
      <c r="AQ47" s="55">
        <v>110.5</v>
      </c>
      <c r="AR47" s="55">
        <v>109</v>
      </c>
      <c r="AS47" s="53" t="s">
        <v>106</v>
      </c>
      <c r="AT47" s="53" t="s">
        <v>106</v>
      </c>
      <c r="AU47" s="53" t="s">
        <v>106</v>
      </c>
      <c r="AV47" s="53" t="s">
        <v>106</v>
      </c>
      <c r="AW47" s="53" t="s">
        <v>106</v>
      </c>
      <c r="AX47" s="53" t="s">
        <v>106</v>
      </c>
      <c r="AY47" s="53" t="s">
        <v>106</v>
      </c>
      <c r="AZ47" s="53" t="s">
        <v>106</v>
      </c>
      <c r="BA47" s="53" t="s">
        <v>106</v>
      </c>
      <c r="BB47" s="53" t="s">
        <v>106</v>
      </c>
      <c r="BC47" s="53" t="s">
        <v>106</v>
      </c>
      <c r="BD47" s="53" t="s">
        <v>106</v>
      </c>
      <c r="BE47" s="53" t="s">
        <v>106</v>
      </c>
      <c r="BF47" s="53" t="s">
        <v>106</v>
      </c>
      <c r="BG47" s="53" t="s">
        <v>106</v>
      </c>
      <c r="BH47" s="53" t="s">
        <v>106</v>
      </c>
      <c r="BI47" s="53" t="s">
        <v>106</v>
      </c>
      <c r="BJ47" s="53" t="s">
        <v>106</v>
      </c>
      <c r="BK47" s="53" t="s">
        <v>106</v>
      </c>
      <c r="BL47" s="53" t="s">
        <v>106</v>
      </c>
      <c r="BM47" s="53" t="s">
        <v>106</v>
      </c>
      <c r="BN47" s="53" t="s">
        <v>106</v>
      </c>
    </row>
    <row r="48" spans="1:66" x14ac:dyDescent="0.3">
      <c r="A48" s="51" t="s">
        <v>148</v>
      </c>
      <c r="B48" s="52">
        <v>106.7</v>
      </c>
      <c r="C48" s="52">
        <v>106.7</v>
      </c>
      <c r="D48" s="52">
        <v>106.7</v>
      </c>
      <c r="E48" s="52">
        <v>106.7</v>
      </c>
      <c r="F48" s="52">
        <v>106.7</v>
      </c>
      <c r="G48" s="52">
        <v>106.7</v>
      </c>
      <c r="H48" s="52">
        <v>106.7</v>
      </c>
      <c r="I48" s="52">
        <v>106.7</v>
      </c>
      <c r="J48" s="52">
        <v>106.7</v>
      </c>
      <c r="K48" s="52">
        <v>106.7</v>
      </c>
      <c r="L48" s="52">
        <v>106.7</v>
      </c>
      <c r="M48" s="52">
        <v>106.7</v>
      </c>
      <c r="N48" s="52">
        <v>106.7</v>
      </c>
      <c r="O48" s="52">
        <v>106.7</v>
      </c>
      <c r="P48" s="52">
        <v>106.7</v>
      </c>
      <c r="Q48" s="52">
        <v>106.7</v>
      </c>
      <c r="R48" s="52">
        <v>106.7</v>
      </c>
      <c r="S48" s="52">
        <v>106.7</v>
      </c>
      <c r="T48" s="52">
        <v>106.7</v>
      </c>
      <c r="U48" s="52">
        <v>106.7</v>
      </c>
      <c r="V48" s="52">
        <v>106.7</v>
      </c>
      <c r="W48" s="52">
        <v>106.7</v>
      </c>
      <c r="X48" s="52">
        <v>106.7</v>
      </c>
      <c r="Y48" s="52">
        <v>106.7</v>
      </c>
      <c r="Z48" s="52">
        <v>106.7</v>
      </c>
      <c r="AA48" s="52">
        <v>106.7</v>
      </c>
      <c r="AB48" s="52">
        <v>106.7</v>
      </c>
      <c r="AC48" s="52">
        <v>106.7</v>
      </c>
      <c r="AD48" s="52">
        <v>106.7</v>
      </c>
      <c r="AE48" s="52">
        <v>106.7</v>
      </c>
      <c r="AF48" s="52">
        <v>106.7</v>
      </c>
      <c r="AG48" s="52">
        <v>106.7</v>
      </c>
      <c r="AH48" s="52">
        <v>106.7</v>
      </c>
      <c r="AI48" s="52">
        <v>106.7</v>
      </c>
      <c r="AJ48" s="52">
        <v>106.7</v>
      </c>
      <c r="AK48" s="52">
        <v>106.7</v>
      </c>
      <c r="AL48" s="52">
        <v>106.7</v>
      </c>
      <c r="AM48" s="52">
        <v>106.7</v>
      </c>
      <c r="AN48" s="52">
        <v>106.7</v>
      </c>
      <c r="AO48" s="52">
        <v>106.7</v>
      </c>
      <c r="AP48" s="52">
        <v>106.7</v>
      </c>
      <c r="AQ48" s="55">
        <v>107.4</v>
      </c>
      <c r="AR48" s="55">
        <v>107.5</v>
      </c>
      <c r="AS48" s="55">
        <v>107.8</v>
      </c>
      <c r="AT48" s="53" t="s">
        <v>106</v>
      </c>
      <c r="AU48" s="53" t="s">
        <v>106</v>
      </c>
      <c r="AV48" s="53" t="s">
        <v>106</v>
      </c>
      <c r="AW48" s="53" t="s">
        <v>106</v>
      </c>
      <c r="AX48" s="53" t="s">
        <v>106</v>
      </c>
      <c r="AY48" s="53" t="s">
        <v>106</v>
      </c>
      <c r="AZ48" s="53" t="s">
        <v>106</v>
      </c>
      <c r="BA48" s="53" t="s">
        <v>106</v>
      </c>
      <c r="BB48" s="53" t="s">
        <v>106</v>
      </c>
      <c r="BC48" s="53" t="s">
        <v>106</v>
      </c>
      <c r="BD48" s="53" t="s">
        <v>106</v>
      </c>
      <c r="BE48" s="53" t="s">
        <v>106</v>
      </c>
      <c r="BF48" s="53" t="s">
        <v>106</v>
      </c>
      <c r="BG48" s="53" t="s">
        <v>106</v>
      </c>
      <c r="BH48" s="53" t="s">
        <v>106</v>
      </c>
      <c r="BI48" s="53" t="s">
        <v>106</v>
      </c>
      <c r="BJ48" s="53" t="s">
        <v>106</v>
      </c>
      <c r="BK48" s="53" t="s">
        <v>106</v>
      </c>
      <c r="BL48" s="53" t="s">
        <v>106</v>
      </c>
      <c r="BM48" s="53" t="s">
        <v>106</v>
      </c>
      <c r="BN48" s="53" t="s">
        <v>106</v>
      </c>
    </row>
    <row r="49" spans="1:66" x14ac:dyDescent="0.3">
      <c r="A49" s="51" t="s">
        <v>149</v>
      </c>
      <c r="B49" s="52">
        <v>106.3</v>
      </c>
      <c r="C49" s="52">
        <v>106.3</v>
      </c>
      <c r="D49" s="52">
        <v>106.3</v>
      </c>
      <c r="E49" s="52">
        <v>106.3</v>
      </c>
      <c r="F49" s="52">
        <v>106.3</v>
      </c>
      <c r="G49" s="52">
        <v>106.3</v>
      </c>
      <c r="H49" s="52">
        <v>106.3</v>
      </c>
      <c r="I49" s="52">
        <v>106.3</v>
      </c>
      <c r="J49" s="52">
        <v>106.3</v>
      </c>
      <c r="K49" s="52">
        <v>106.3</v>
      </c>
      <c r="L49" s="52">
        <v>106.3</v>
      </c>
      <c r="M49" s="52">
        <v>106.3</v>
      </c>
      <c r="N49" s="52">
        <v>106.3</v>
      </c>
      <c r="O49" s="52">
        <v>106.3</v>
      </c>
      <c r="P49" s="52">
        <v>106.3</v>
      </c>
      <c r="Q49" s="52">
        <v>106.3</v>
      </c>
      <c r="R49" s="52">
        <v>106.3</v>
      </c>
      <c r="S49" s="52">
        <v>106.3</v>
      </c>
      <c r="T49" s="52">
        <v>106.3</v>
      </c>
      <c r="U49" s="52">
        <v>106.3</v>
      </c>
      <c r="V49" s="52">
        <v>106.3</v>
      </c>
      <c r="W49" s="52">
        <v>106.3</v>
      </c>
      <c r="X49" s="52">
        <v>106.3</v>
      </c>
      <c r="Y49" s="52">
        <v>106.3</v>
      </c>
      <c r="Z49" s="52">
        <v>106.3</v>
      </c>
      <c r="AA49" s="52">
        <v>106.3</v>
      </c>
      <c r="AB49" s="52">
        <v>106.3</v>
      </c>
      <c r="AC49" s="52">
        <v>106.3</v>
      </c>
      <c r="AD49" s="52">
        <v>106.3</v>
      </c>
      <c r="AE49" s="52">
        <v>106.3</v>
      </c>
      <c r="AF49" s="52">
        <v>106.3</v>
      </c>
      <c r="AG49" s="52">
        <v>106.3</v>
      </c>
      <c r="AH49" s="52">
        <v>106.3</v>
      </c>
      <c r="AI49" s="52">
        <v>106.3</v>
      </c>
      <c r="AJ49" s="52">
        <v>106.3</v>
      </c>
      <c r="AK49" s="52">
        <v>106.3</v>
      </c>
      <c r="AL49" s="52">
        <v>106.3</v>
      </c>
      <c r="AM49" s="52">
        <v>106.3</v>
      </c>
      <c r="AN49" s="52">
        <v>106.3</v>
      </c>
      <c r="AO49" s="52">
        <v>106.3</v>
      </c>
      <c r="AP49" s="52">
        <v>106.3</v>
      </c>
      <c r="AQ49" s="52">
        <v>106.3</v>
      </c>
      <c r="AR49" s="55">
        <v>106.3</v>
      </c>
      <c r="AS49" s="55">
        <v>106.3</v>
      </c>
      <c r="AT49" s="55">
        <v>106.7</v>
      </c>
      <c r="AU49" s="53" t="s">
        <v>106</v>
      </c>
      <c r="AV49" s="53" t="s">
        <v>106</v>
      </c>
      <c r="AW49" s="53" t="s">
        <v>106</v>
      </c>
      <c r="AX49" s="53" t="s">
        <v>106</v>
      </c>
      <c r="AY49" s="53" t="s">
        <v>106</v>
      </c>
      <c r="AZ49" s="53" t="s">
        <v>106</v>
      </c>
      <c r="BA49" s="53" t="s">
        <v>106</v>
      </c>
      <c r="BB49" s="53" t="s">
        <v>106</v>
      </c>
      <c r="BC49" s="53" t="s">
        <v>106</v>
      </c>
      <c r="BD49" s="53" t="s">
        <v>106</v>
      </c>
      <c r="BE49" s="53" t="s">
        <v>106</v>
      </c>
      <c r="BF49" s="53" t="s">
        <v>106</v>
      </c>
      <c r="BG49" s="53" t="s">
        <v>106</v>
      </c>
      <c r="BH49" s="53" t="s">
        <v>106</v>
      </c>
      <c r="BI49" s="53" t="s">
        <v>106</v>
      </c>
      <c r="BJ49" s="53" t="s">
        <v>106</v>
      </c>
      <c r="BK49" s="53" t="s">
        <v>106</v>
      </c>
      <c r="BL49" s="53" t="s">
        <v>106</v>
      </c>
      <c r="BM49" s="53" t="s">
        <v>106</v>
      </c>
      <c r="BN49" s="53" t="s">
        <v>106</v>
      </c>
    </row>
    <row r="50" spans="1:66" x14ac:dyDescent="0.3">
      <c r="A50" s="51" t="s">
        <v>150</v>
      </c>
      <c r="B50" s="52">
        <v>106.9</v>
      </c>
      <c r="C50" s="52">
        <v>106.9</v>
      </c>
      <c r="D50" s="52">
        <v>106.9</v>
      </c>
      <c r="E50" s="52">
        <v>106.9</v>
      </c>
      <c r="F50" s="52">
        <v>106.9</v>
      </c>
      <c r="G50" s="52">
        <v>106.9</v>
      </c>
      <c r="H50" s="52">
        <v>106.9</v>
      </c>
      <c r="I50" s="52">
        <v>106.9</v>
      </c>
      <c r="J50" s="52">
        <v>106.9</v>
      </c>
      <c r="K50" s="52">
        <v>106.9</v>
      </c>
      <c r="L50" s="52">
        <v>106.9</v>
      </c>
      <c r="M50" s="52">
        <v>106.9</v>
      </c>
      <c r="N50" s="52">
        <v>106.9</v>
      </c>
      <c r="O50" s="52">
        <v>106.9</v>
      </c>
      <c r="P50" s="52">
        <v>106.9</v>
      </c>
      <c r="Q50" s="52">
        <v>106.9</v>
      </c>
      <c r="R50" s="52">
        <v>106.9</v>
      </c>
      <c r="S50" s="52">
        <v>106.9</v>
      </c>
      <c r="T50" s="52">
        <v>106.9</v>
      </c>
      <c r="U50" s="52">
        <v>106.9</v>
      </c>
      <c r="V50" s="52">
        <v>106.9</v>
      </c>
      <c r="W50" s="52">
        <v>106.9</v>
      </c>
      <c r="X50" s="52">
        <v>106.9</v>
      </c>
      <c r="Y50" s="52">
        <v>106.9</v>
      </c>
      <c r="Z50" s="52">
        <v>106.9</v>
      </c>
      <c r="AA50" s="52">
        <v>106.9</v>
      </c>
      <c r="AB50" s="52">
        <v>106.9</v>
      </c>
      <c r="AC50" s="52">
        <v>106.9</v>
      </c>
      <c r="AD50" s="52">
        <v>106.9</v>
      </c>
      <c r="AE50" s="52">
        <v>106.9</v>
      </c>
      <c r="AF50" s="52">
        <v>106.9</v>
      </c>
      <c r="AG50" s="52">
        <v>106.9</v>
      </c>
      <c r="AH50" s="52">
        <v>106.9</v>
      </c>
      <c r="AI50" s="52">
        <v>106.9</v>
      </c>
      <c r="AJ50" s="52">
        <v>106.9</v>
      </c>
      <c r="AK50" s="52">
        <v>106.9</v>
      </c>
      <c r="AL50" s="52">
        <v>106.9</v>
      </c>
      <c r="AM50" s="52">
        <v>106.9</v>
      </c>
      <c r="AN50" s="52">
        <v>106.9</v>
      </c>
      <c r="AO50" s="52">
        <v>106.9</v>
      </c>
      <c r="AP50" s="52">
        <v>106.9</v>
      </c>
      <c r="AQ50" s="52">
        <v>106.9</v>
      </c>
      <c r="AR50" s="52">
        <v>106.9</v>
      </c>
      <c r="AS50" s="55">
        <v>107</v>
      </c>
      <c r="AT50" s="55">
        <v>107</v>
      </c>
      <c r="AU50" s="55">
        <v>107</v>
      </c>
      <c r="AV50" s="53" t="s">
        <v>106</v>
      </c>
      <c r="AW50" s="53" t="s">
        <v>106</v>
      </c>
      <c r="AX50" s="53" t="s">
        <v>106</v>
      </c>
      <c r="AY50" s="53" t="s">
        <v>106</v>
      </c>
      <c r="AZ50" s="53" t="s">
        <v>106</v>
      </c>
      <c r="BA50" s="53" t="s">
        <v>106</v>
      </c>
      <c r="BB50" s="53" t="s">
        <v>106</v>
      </c>
      <c r="BC50" s="53" t="s">
        <v>106</v>
      </c>
      <c r="BD50" s="53" t="s">
        <v>106</v>
      </c>
      <c r="BE50" s="53" t="s">
        <v>106</v>
      </c>
      <c r="BF50" s="53" t="s">
        <v>106</v>
      </c>
      <c r="BG50" s="53" t="s">
        <v>106</v>
      </c>
      <c r="BH50" s="53" t="s">
        <v>106</v>
      </c>
      <c r="BI50" s="53" t="s">
        <v>106</v>
      </c>
      <c r="BJ50" s="53" t="s">
        <v>106</v>
      </c>
      <c r="BK50" s="53" t="s">
        <v>106</v>
      </c>
      <c r="BL50" s="53" t="s">
        <v>106</v>
      </c>
      <c r="BM50" s="53" t="s">
        <v>106</v>
      </c>
      <c r="BN50" s="53" t="s">
        <v>106</v>
      </c>
    </row>
    <row r="51" spans="1:66" x14ac:dyDescent="0.3">
      <c r="A51" s="51" t="s">
        <v>151</v>
      </c>
      <c r="B51" s="52">
        <v>105.1</v>
      </c>
      <c r="C51" s="52">
        <v>105.1</v>
      </c>
      <c r="D51" s="52">
        <v>105.1</v>
      </c>
      <c r="E51" s="52">
        <v>105.1</v>
      </c>
      <c r="F51" s="52">
        <v>105.1</v>
      </c>
      <c r="G51" s="52">
        <v>105.1</v>
      </c>
      <c r="H51" s="52">
        <v>105.1</v>
      </c>
      <c r="I51" s="52">
        <v>105.1</v>
      </c>
      <c r="J51" s="52">
        <v>105.1</v>
      </c>
      <c r="K51" s="52">
        <v>105.1</v>
      </c>
      <c r="L51" s="52">
        <v>105.1</v>
      </c>
      <c r="M51" s="52">
        <v>105.1</v>
      </c>
      <c r="N51" s="52">
        <v>105.1</v>
      </c>
      <c r="O51" s="52">
        <v>105.1</v>
      </c>
      <c r="P51" s="52">
        <v>105.1</v>
      </c>
      <c r="Q51" s="52">
        <v>105.1</v>
      </c>
      <c r="R51" s="52">
        <v>105.1</v>
      </c>
      <c r="S51" s="52">
        <v>105.1</v>
      </c>
      <c r="T51" s="52">
        <v>105.1</v>
      </c>
      <c r="U51" s="52">
        <v>105.1</v>
      </c>
      <c r="V51" s="52">
        <v>105.1</v>
      </c>
      <c r="W51" s="52">
        <v>105.1</v>
      </c>
      <c r="X51" s="52">
        <v>105.1</v>
      </c>
      <c r="Y51" s="52">
        <v>105.1</v>
      </c>
      <c r="Z51" s="52">
        <v>105.1</v>
      </c>
      <c r="AA51" s="52">
        <v>105.1</v>
      </c>
      <c r="AB51" s="52">
        <v>105.1</v>
      </c>
      <c r="AC51" s="52">
        <v>105.1</v>
      </c>
      <c r="AD51" s="52">
        <v>105.1</v>
      </c>
      <c r="AE51" s="52">
        <v>105.1</v>
      </c>
      <c r="AF51" s="52">
        <v>105.1</v>
      </c>
      <c r="AG51" s="52">
        <v>105.1</v>
      </c>
      <c r="AH51" s="52">
        <v>105.1</v>
      </c>
      <c r="AI51" s="52">
        <v>105.1</v>
      </c>
      <c r="AJ51" s="52">
        <v>105.1</v>
      </c>
      <c r="AK51" s="52">
        <v>105.1</v>
      </c>
      <c r="AL51" s="52">
        <v>105.1</v>
      </c>
      <c r="AM51" s="52">
        <v>105.1</v>
      </c>
      <c r="AN51" s="52">
        <v>105.1</v>
      </c>
      <c r="AO51" s="52">
        <v>105.1</v>
      </c>
      <c r="AP51" s="52">
        <v>105.1</v>
      </c>
      <c r="AQ51" s="52">
        <v>105.1</v>
      </c>
      <c r="AR51" s="52">
        <v>105.1</v>
      </c>
      <c r="AS51" s="52">
        <v>105.1</v>
      </c>
      <c r="AT51" s="55">
        <v>105</v>
      </c>
      <c r="AU51" s="55">
        <v>104.9</v>
      </c>
      <c r="AV51" s="55">
        <v>103.9</v>
      </c>
      <c r="AW51" s="53" t="s">
        <v>106</v>
      </c>
      <c r="AX51" s="53" t="s">
        <v>106</v>
      </c>
      <c r="AY51" s="53" t="s">
        <v>106</v>
      </c>
      <c r="AZ51" s="53" t="s">
        <v>106</v>
      </c>
      <c r="BA51" s="53" t="s">
        <v>106</v>
      </c>
      <c r="BB51" s="53" t="s">
        <v>106</v>
      </c>
      <c r="BC51" s="53" t="s">
        <v>106</v>
      </c>
      <c r="BD51" s="53" t="s">
        <v>106</v>
      </c>
      <c r="BE51" s="53" t="s">
        <v>106</v>
      </c>
      <c r="BF51" s="53" t="s">
        <v>106</v>
      </c>
      <c r="BG51" s="53" t="s">
        <v>106</v>
      </c>
      <c r="BH51" s="53" t="s">
        <v>106</v>
      </c>
      <c r="BI51" s="53" t="s">
        <v>106</v>
      </c>
      <c r="BJ51" s="53" t="s">
        <v>106</v>
      </c>
      <c r="BK51" s="53" t="s">
        <v>106</v>
      </c>
      <c r="BL51" s="53" t="s">
        <v>106</v>
      </c>
      <c r="BM51" s="53" t="s">
        <v>106</v>
      </c>
      <c r="BN51" s="53" t="s">
        <v>106</v>
      </c>
    </row>
    <row r="52" spans="1:66" x14ac:dyDescent="0.3">
      <c r="A52" s="51" t="s">
        <v>152</v>
      </c>
      <c r="B52" s="52">
        <v>102.3</v>
      </c>
      <c r="C52" s="52">
        <v>102.3</v>
      </c>
      <c r="D52" s="52">
        <v>102.3</v>
      </c>
      <c r="E52" s="52">
        <v>102.3</v>
      </c>
      <c r="F52" s="52">
        <v>102.3</v>
      </c>
      <c r="G52" s="52">
        <v>102.3</v>
      </c>
      <c r="H52" s="52">
        <v>102.3</v>
      </c>
      <c r="I52" s="52">
        <v>102.3</v>
      </c>
      <c r="J52" s="52">
        <v>102.3</v>
      </c>
      <c r="K52" s="52">
        <v>102.3</v>
      </c>
      <c r="L52" s="52">
        <v>102.3</v>
      </c>
      <c r="M52" s="52">
        <v>102.3</v>
      </c>
      <c r="N52" s="52">
        <v>102.3</v>
      </c>
      <c r="O52" s="52">
        <v>102.3</v>
      </c>
      <c r="P52" s="52">
        <v>102.3</v>
      </c>
      <c r="Q52" s="52">
        <v>102.3</v>
      </c>
      <c r="R52" s="52">
        <v>102.3</v>
      </c>
      <c r="S52" s="52">
        <v>102.3</v>
      </c>
      <c r="T52" s="52">
        <v>102.3</v>
      </c>
      <c r="U52" s="52">
        <v>102.3</v>
      </c>
      <c r="V52" s="52">
        <v>102.3</v>
      </c>
      <c r="W52" s="52">
        <v>102.3</v>
      </c>
      <c r="X52" s="52">
        <v>102.3</v>
      </c>
      <c r="Y52" s="52">
        <v>102.3</v>
      </c>
      <c r="Z52" s="52">
        <v>102.3</v>
      </c>
      <c r="AA52" s="52">
        <v>102.3</v>
      </c>
      <c r="AB52" s="52">
        <v>102.3</v>
      </c>
      <c r="AC52" s="52">
        <v>102.3</v>
      </c>
      <c r="AD52" s="52">
        <v>102.3</v>
      </c>
      <c r="AE52" s="52">
        <v>102.3</v>
      </c>
      <c r="AF52" s="52">
        <v>102.3</v>
      </c>
      <c r="AG52" s="52">
        <v>102.3</v>
      </c>
      <c r="AH52" s="52">
        <v>102.3</v>
      </c>
      <c r="AI52" s="52">
        <v>102.3</v>
      </c>
      <c r="AJ52" s="52">
        <v>102.3</v>
      </c>
      <c r="AK52" s="52">
        <v>102.3</v>
      </c>
      <c r="AL52" s="52">
        <v>102.3</v>
      </c>
      <c r="AM52" s="52">
        <v>102.3</v>
      </c>
      <c r="AN52" s="52">
        <v>102.3</v>
      </c>
      <c r="AO52" s="52">
        <v>102.3</v>
      </c>
      <c r="AP52" s="52">
        <v>102.3</v>
      </c>
      <c r="AQ52" s="52">
        <v>102.3</v>
      </c>
      <c r="AR52" s="52">
        <v>102.3</v>
      </c>
      <c r="AS52" s="52">
        <v>102.3</v>
      </c>
      <c r="AT52" s="52">
        <v>102.3</v>
      </c>
      <c r="AU52" s="55">
        <v>102.3</v>
      </c>
      <c r="AV52" s="55">
        <v>102</v>
      </c>
      <c r="AW52" s="55">
        <v>101.3</v>
      </c>
      <c r="AX52" s="53" t="s">
        <v>106</v>
      </c>
      <c r="AY52" s="53" t="s">
        <v>106</v>
      </c>
      <c r="AZ52" s="53" t="s">
        <v>106</v>
      </c>
      <c r="BA52" s="53" t="s">
        <v>106</v>
      </c>
      <c r="BB52" s="53" t="s">
        <v>106</v>
      </c>
      <c r="BC52" s="53" t="s">
        <v>106</v>
      </c>
      <c r="BD52" s="53" t="s">
        <v>106</v>
      </c>
      <c r="BE52" s="53" t="s">
        <v>106</v>
      </c>
      <c r="BF52" s="53" t="s">
        <v>106</v>
      </c>
      <c r="BG52" s="53" t="s">
        <v>106</v>
      </c>
      <c r="BH52" s="53" t="s">
        <v>106</v>
      </c>
      <c r="BI52" s="53" t="s">
        <v>106</v>
      </c>
      <c r="BJ52" s="53" t="s">
        <v>106</v>
      </c>
      <c r="BK52" s="53" t="s">
        <v>106</v>
      </c>
      <c r="BL52" s="53" t="s">
        <v>106</v>
      </c>
      <c r="BM52" s="53" t="s">
        <v>106</v>
      </c>
      <c r="BN52" s="53" t="s">
        <v>106</v>
      </c>
    </row>
    <row r="53" spans="1:66" x14ac:dyDescent="0.3">
      <c r="A53" s="51" t="s">
        <v>153</v>
      </c>
      <c r="B53" s="52">
        <v>102.1</v>
      </c>
      <c r="C53" s="52">
        <v>102.1</v>
      </c>
      <c r="D53" s="52">
        <v>102.1</v>
      </c>
      <c r="E53" s="52">
        <v>102.1</v>
      </c>
      <c r="F53" s="52">
        <v>102.1</v>
      </c>
      <c r="G53" s="52">
        <v>102.1</v>
      </c>
      <c r="H53" s="52">
        <v>102.1</v>
      </c>
      <c r="I53" s="52">
        <v>102.1</v>
      </c>
      <c r="J53" s="52">
        <v>102.1</v>
      </c>
      <c r="K53" s="52">
        <v>102.1</v>
      </c>
      <c r="L53" s="52">
        <v>102.1</v>
      </c>
      <c r="M53" s="52">
        <v>102.1</v>
      </c>
      <c r="N53" s="52">
        <v>102.1</v>
      </c>
      <c r="O53" s="52">
        <v>102.1</v>
      </c>
      <c r="P53" s="52">
        <v>102.1</v>
      </c>
      <c r="Q53" s="52">
        <v>102.1</v>
      </c>
      <c r="R53" s="52">
        <v>102.1</v>
      </c>
      <c r="S53" s="52">
        <v>102.1</v>
      </c>
      <c r="T53" s="52">
        <v>102.1</v>
      </c>
      <c r="U53" s="52">
        <v>102.1</v>
      </c>
      <c r="V53" s="52">
        <v>102.1</v>
      </c>
      <c r="W53" s="52">
        <v>102.1</v>
      </c>
      <c r="X53" s="52">
        <v>102.1</v>
      </c>
      <c r="Y53" s="52">
        <v>102.1</v>
      </c>
      <c r="Z53" s="52">
        <v>102.1</v>
      </c>
      <c r="AA53" s="52">
        <v>102.1</v>
      </c>
      <c r="AB53" s="52">
        <v>102.1</v>
      </c>
      <c r="AC53" s="52">
        <v>102.1</v>
      </c>
      <c r="AD53" s="52">
        <v>102.1</v>
      </c>
      <c r="AE53" s="52">
        <v>102.1</v>
      </c>
      <c r="AF53" s="52">
        <v>102.1</v>
      </c>
      <c r="AG53" s="52">
        <v>102.1</v>
      </c>
      <c r="AH53" s="52">
        <v>102.1</v>
      </c>
      <c r="AI53" s="52">
        <v>102.1</v>
      </c>
      <c r="AJ53" s="52">
        <v>102.1</v>
      </c>
      <c r="AK53" s="52">
        <v>102.1</v>
      </c>
      <c r="AL53" s="52">
        <v>102.1</v>
      </c>
      <c r="AM53" s="52">
        <v>102.1</v>
      </c>
      <c r="AN53" s="52">
        <v>102.1</v>
      </c>
      <c r="AO53" s="52">
        <v>102.1</v>
      </c>
      <c r="AP53" s="52">
        <v>102.1</v>
      </c>
      <c r="AQ53" s="52">
        <v>102.1</v>
      </c>
      <c r="AR53" s="52">
        <v>102.1</v>
      </c>
      <c r="AS53" s="52">
        <v>102.1</v>
      </c>
      <c r="AT53" s="52">
        <v>102.1</v>
      </c>
      <c r="AU53" s="52">
        <v>102.1</v>
      </c>
      <c r="AV53" s="55">
        <v>102.1</v>
      </c>
      <c r="AW53" s="55">
        <v>102.4</v>
      </c>
      <c r="AX53" s="55">
        <v>101.4</v>
      </c>
      <c r="AY53" s="53" t="s">
        <v>106</v>
      </c>
      <c r="AZ53" s="53" t="s">
        <v>106</v>
      </c>
      <c r="BA53" s="53" t="s">
        <v>106</v>
      </c>
      <c r="BB53" s="53" t="s">
        <v>106</v>
      </c>
      <c r="BC53" s="53" t="s">
        <v>106</v>
      </c>
      <c r="BD53" s="53" t="s">
        <v>106</v>
      </c>
      <c r="BE53" s="53" t="s">
        <v>106</v>
      </c>
      <c r="BF53" s="53" t="s">
        <v>106</v>
      </c>
      <c r="BG53" s="53" t="s">
        <v>106</v>
      </c>
      <c r="BH53" s="53" t="s">
        <v>106</v>
      </c>
      <c r="BI53" s="53" t="s">
        <v>106</v>
      </c>
      <c r="BJ53" s="53" t="s">
        <v>106</v>
      </c>
      <c r="BK53" s="53" t="s">
        <v>106</v>
      </c>
      <c r="BL53" s="53" t="s">
        <v>106</v>
      </c>
      <c r="BM53" s="53" t="s">
        <v>106</v>
      </c>
      <c r="BN53" s="53" t="s">
        <v>106</v>
      </c>
    </row>
    <row r="54" spans="1:66" x14ac:dyDescent="0.3">
      <c r="A54" s="51" t="s">
        <v>154</v>
      </c>
      <c r="B54" s="52">
        <v>105.7</v>
      </c>
      <c r="C54" s="52">
        <v>105.7</v>
      </c>
      <c r="D54" s="52">
        <v>105.7</v>
      </c>
      <c r="E54" s="52">
        <v>105.7</v>
      </c>
      <c r="F54" s="52">
        <v>105.7</v>
      </c>
      <c r="G54" s="52">
        <v>105.7</v>
      </c>
      <c r="H54" s="52">
        <v>105.7</v>
      </c>
      <c r="I54" s="52">
        <v>105.7</v>
      </c>
      <c r="J54" s="52">
        <v>105.7</v>
      </c>
      <c r="K54" s="52">
        <v>105.7</v>
      </c>
      <c r="L54" s="52">
        <v>105.7</v>
      </c>
      <c r="M54" s="52">
        <v>105.7</v>
      </c>
      <c r="N54" s="52">
        <v>105.7</v>
      </c>
      <c r="O54" s="52">
        <v>105.7</v>
      </c>
      <c r="P54" s="52">
        <v>105.7</v>
      </c>
      <c r="Q54" s="52">
        <v>105.7</v>
      </c>
      <c r="R54" s="52">
        <v>105.7</v>
      </c>
      <c r="S54" s="52">
        <v>105.7</v>
      </c>
      <c r="T54" s="52">
        <v>105.7</v>
      </c>
      <c r="U54" s="52">
        <v>105.7</v>
      </c>
      <c r="V54" s="52">
        <v>105.7</v>
      </c>
      <c r="W54" s="52">
        <v>105.7</v>
      </c>
      <c r="X54" s="52">
        <v>105.7</v>
      </c>
      <c r="Y54" s="52">
        <v>105.7</v>
      </c>
      <c r="Z54" s="52">
        <v>105.7</v>
      </c>
      <c r="AA54" s="52">
        <v>105.7</v>
      </c>
      <c r="AB54" s="52">
        <v>105.7</v>
      </c>
      <c r="AC54" s="52">
        <v>105.7</v>
      </c>
      <c r="AD54" s="52">
        <v>105.7</v>
      </c>
      <c r="AE54" s="52">
        <v>105.7</v>
      </c>
      <c r="AF54" s="52">
        <v>105.7</v>
      </c>
      <c r="AG54" s="52">
        <v>105.7</v>
      </c>
      <c r="AH54" s="52">
        <v>105.7</v>
      </c>
      <c r="AI54" s="52">
        <v>105.7</v>
      </c>
      <c r="AJ54" s="52">
        <v>105.7</v>
      </c>
      <c r="AK54" s="52">
        <v>105.7</v>
      </c>
      <c r="AL54" s="52">
        <v>105.7</v>
      </c>
      <c r="AM54" s="52">
        <v>105.7</v>
      </c>
      <c r="AN54" s="52">
        <v>105.7</v>
      </c>
      <c r="AO54" s="52">
        <v>105.7</v>
      </c>
      <c r="AP54" s="52">
        <v>105.7</v>
      </c>
      <c r="AQ54" s="52">
        <v>105.7</v>
      </c>
      <c r="AR54" s="52">
        <v>105.7</v>
      </c>
      <c r="AS54" s="52">
        <v>105.7</v>
      </c>
      <c r="AT54" s="52">
        <v>105.7</v>
      </c>
      <c r="AU54" s="52">
        <v>105.7</v>
      </c>
      <c r="AV54" s="52">
        <v>105.7</v>
      </c>
      <c r="AW54" s="55">
        <v>105.7</v>
      </c>
      <c r="AX54" s="55">
        <v>105.7</v>
      </c>
      <c r="AY54" s="55">
        <v>104.2</v>
      </c>
      <c r="AZ54" s="53" t="s">
        <v>106</v>
      </c>
      <c r="BA54" s="53" t="s">
        <v>106</v>
      </c>
      <c r="BB54" s="53" t="s">
        <v>106</v>
      </c>
      <c r="BC54" s="53" t="s">
        <v>106</v>
      </c>
      <c r="BD54" s="53" t="s">
        <v>106</v>
      </c>
      <c r="BE54" s="53" t="s">
        <v>106</v>
      </c>
      <c r="BF54" s="53" t="s">
        <v>106</v>
      </c>
      <c r="BG54" s="53" t="s">
        <v>106</v>
      </c>
      <c r="BH54" s="53" t="s">
        <v>106</v>
      </c>
      <c r="BI54" s="53" t="s">
        <v>106</v>
      </c>
      <c r="BJ54" s="53" t="s">
        <v>106</v>
      </c>
      <c r="BK54" s="53" t="s">
        <v>106</v>
      </c>
      <c r="BL54" s="53" t="s">
        <v>106</v>
      </c>
      <c r="BM54" s="53" t="s">
        <v>106</v>
      </c>
      <c r="BN54" s="53" t="s">
        <v>106</v>
      </c>
    </row>
    <row r="55" spans="1:66" x14ac:dyDescent="0.3">
      <c r="A55" s="51" t="s">
        <v>155</v>
      </c>
      <c r="B55" s="52">
        <v>108.7</v>
      </c>
      <c r="C55" s="52">
        <v>108.7</v>
      </c>
      <c r="D55" s="52">
        <v>108.7</v>
      </c>
      <c r="E55" s="52">
        <v>108.7</v>
      </c>
      <c r="F55" s="52">
        <v>108.7</v>
      </c>
      <c r="G55" s="52">
        <v>108.7</v>
      </c>
      <c r="H55" s="52">
        <v>108.7</v>
      </c>
      <c r="I55" s="52">
        <v>108.7</v>
      </c>
      <c r="J55" s="52">
        <v>108.7</v>
      </c>
      <c r="K55" s="52">
        <v>108.7</v>
      </c>
      <c r="L55" s="52">
        <v>108.7</v>
      </c>
      <c r="M55" s="52">
        <v>108.7</v>
      </c>
      <c r="N55" s="52">
        <v>108.7</v>
      </c>
      <c r="O55" s="52">
        <v>108.7</v>
      </c>
      <c r="P55" s="52">
        <v>108.7</v>
      </c>
      <c r="Q55" s="52">
        <v>108.7</v>
      </c>
      <c r="R55" s="52">
        <v>108.7</v>
      </c>
      <c r="S55" s="52">
        <v>108.7</v>
      </c>
      <c r="T55" s="52">
        <v>108.7</v>
      </c>
      <c r="U55" s="52">
        <v>108.7</v>
      </c>
      <c r="V55" s="52">
        <v>108.7</v>
      </c>
      <c r="W55" s="52">
        <v>108.7</v>
      </c>
      <c r="X55" s="52">
        <v>108.7</v>
      </c>
      <c r="Y55" s="52">
        <v>108.7</v>
      </c>
      <c r="Z55" s="52">
        <v>108.7</v>
      </c>
      <c r="AA55" s="52">
        <v>108.7</v>
      </c>
      <c r="AB55" s="52">
        <v>108.7</v>
      </c>
      <c r="AC55" s="52">
        <v>108.7</v>
      </c>
      <c r="AD55" s="52">
        <v>108.7</v>
      </c>
      <c r="AE55" s="52">
        <v>108.7</v>
      </c>
      <c r="AF55" s="52">
        <v>108.7</v>
      </c>
      <c r="AG55" s="52">
        <v>108.7</v>
      </c>
      <c r="AH55" s="52">
        <v>108.7</v>
      </c>
      <c r="AI55" s="52">
        <v>108.7</v>
      </c>
      <c r="AJ55" s="52">
        <v>108.7</v>
      </c>
      <c r="AK55" s="52">
        <v>108.7</v>
      </c>
      <c r="AL55" s="52">
        <v>108.7</v>
      </c>
      <c r="AM55" s="52">
        <v>108.7</v>
      </c>
      <c r="AN55" s="52">
        <v>108.7</v>
      </c>
      <c r="AO55" s="52">
        <v>108.7</v>
      </c>
      <c r="AP55" s="52">
        <v>108.7</v>
      </c>
      <c r="AQ55" s="52">
        <v>108.7</v>
      </c>
      <c r="AR55" s="52">
        <v>108.7</v>
      </c>
      <c r="AS55" s="52">
        <v>108.7</v>
      </c>
      <c r="AT55" s="52">
        <v>108.7</v>
      </c>
      <c r="AU55" s="52">
        <v>108.7</v>
      </c>
      <c r="AV55" s="52">
        <v>108.7</v>
      </c>
      <c r="AW55" s="52">
        <v>108.7</v>
      </c>
      <c r="AX55" s="55">
        <v>108.7</v>
      </c>
      <c r="AY55" s="55">
        <v>108</v>
      </c>
      <c r="AZ55" s="55">
        <v>106.7</v>
      </c>
      <c r="BA55" s="53" t="s">
        <v>106</v>
      </c>
      <c r="BB55" s="53" t="s">
        <v>106</v>
      </c>
      <c r="BC55" s="53" t="s">
        <v>106</v>
      </c>
      <c r="BD55" s="53" t="s">
        <v>106</v>
      </c>
      <c r="BE55" s="53" t="s">
        <v>106</v>
      </c>
      <c r="BF55" s="53" t="s">
        <v>106</v>
      </c>
      <c r="BG55" s="53" t="s">
        <v>106</v>
      </c>
      <c r="BH55" s="53" t="s">
        <v>106</v>
      </c>
      <c r="BI55" s="53" t="s">
        <v>106</v>
      </c>
      <c r="BJ55" s="53" t="s">
        <v>106</v>
      </c>
      <c r="BK55" s="53" t="s">
        <v>106</v>
      </c>
      <c r="BL55" s="53" t="s">
        <v>106</v>
      </c>
      <c r="BM55" s="53" t="s">
        <v>106</v>
      </c>
      <c r="BN55" s="53" t="s">
        <v>106</v>
      </c>
    </row>
    <row r="56" spans="1:66" x14ac:dyDescent="0.3">
      <c r="A56" s="51" t="s">
        <v>156</v>
      </c>
      <c r="B56" s="52">
        <v>110.8</v>
      </c>
      <c r="C56" s="52">
        <v>110.8</v>
      </c>
      <c r="D56" s="52">
        <v>110.8</v>
      </c>
      <c r="E56" s="52">
        <v>110.8</v>
      </c>
      <c r="F56" s="52">
        <v>110.8</v>
      </c>
      <c r="G56" s="52">
        <v>110.8</v>
      </c>
      <c r="H56" s="52">
        <v>110.8</v>
      </c>
      <c r="I56" s="52">
        <v>110.8</v>
      </c>
      <c r="J56" s="52">
        <v>110.8</v>
      </c>
      <c r="K56" s="52">
        <v>110.8</v>
      </c>
      <c r="L56" s="52">
        <v>110.8</v>
      </c>
      <c r="M56" s="52">
        <v>110.8</v>
      </c>
      <c r="N56" s="52">
        <v>110.8</v>
      </c>
      <c r="O56" s="52">
        <v>110.8</v>
      </c>
      <c r="P56" s="52">
        <v>110.8</v>
      </c>
      <c r="Q56" s="52">
        <v>110.8</v>
      </c>
      <c r="R56" s="52">
        <v>110.8</v>
      </c>
      <c r="S56" s="52">
        <v>110.8</v>
      </c>
      <c r="T56" s="52">
        <v>110.8</v>
      </c>
      <c r="U56" s="52">
        <v>110.8</v>
      </c>
      <c r="V56" s="52">
        <v>110.8</v>
      </c>
      <c r="W56" s="52">
        <v>110.8</v>
      </c>
      <c r="X56" s="52">
        <v>110.8</v>
      </c>
      <c r="Y56" s="52">
        <v>110.8</v>
      </c>
      <c r="Z56" s="52">
        <v>110.8</v>
      </c>
      <c r="AA56" s="52">
        <v>110.8</v>
      </c>
      <c r="AB56" s="52">
        <v>110.8</v>
      </c>
      <c r="AC56" s="52">
        <v>110.8</v>
      </c>
      <c r="AD56" s="52">
        <v>110.8</v>
      </c>
      <c r="AE56" s="52">
        <v>110.8</v>
      </c>
      <c r="AF56" s="52">
        <v>110.8</v>
      </c>
      <c r="AG56" s="52">
        <v>110.8</v>
      </c>
      <c r="AH56" s="52">
        <v>110.8</v>
      </c>
      <c r="AI56" s="52">
        <v>110.8</v>
      </c>
      <c r="AJ56" s="52">
        <v>110.8</v>
      </c>
      <c r="AK56" s="52">
        <v>110.8</v>
      </c>
      <c r="AL56" s="52">
        <v>110.8</v>
      </c>
      <c r="AM56" s="52">
        <v>110.8</v>
      </c>
      <c r="AN56" s="52">
        <v>110.8</v>
      </c>
      <c r="AO56" s="52">
        <v>110.8</v>
      </c>
      <c r="AP56" s="52">
        <v>110.8</v>
      </c>
      <c r="AQ56" s="52">
        <v>110.8</v>
      </c>
      <c r="AR56" s="52">
        <v>110.8</v>
      </c>
      <c r="AS56" s="52">
        <v>110.8</v>
      </c>
      <c r="AT56" s="52">
        <v>110.8</v>
      </c>
      <c r="AU56" s="52">
        <v>110.8</v>
      </c>
      <c r="AV56" s="52">
        <v>110.8</v>
      </c>
      <c r="AW56" s="52">
        <v>110.8</v>
      </c>
      <c r="AX56" s="52">
        <v>110.8</v>
      </c>
      <c r="AY56" s="55">
        <v>110.4</v>
      </c>
      <c r="AZ56" s="55">
        <v>109.9</v>
      </c>
      <c r="BA56" s="55">
        <v>109.1</v>
      </c>
      <c r="BB56" s="53" t="s">
        <v>106</v>
      </c>
      <c r="BC56" s="53" t="s">
        <v>106</v>
      </c>
      <c r="BD56" s="53" t="s">
        <v>106</v>
      </c>
      <c r="BE56" s="53" t="s">
        <v>106</v>
      </c>
      <c r="BF56" s="53" t="s">
        <v>106</v>
      </c>
      <c r="BG56" s="53" t="s">
        <v>106</v>
      </c>
      <c r="BH56" s="53" t="s">
        <v>106</v>
      </c>
      <c r="BI56" s="53" t="s">
        <v>106</v>
      </c>
      <c r="BJ56" s="53" t="s">
        <v>106</v>
      </c>
      <c r="BK56" s="53" t="s">
        <v>106</v>
      </c>
      <c r="BL56" s="53" t="s">
        <v>106</v>
      </c>
      <c r="BM56" s="53" t="s">
        <v>106</v>
      </c>
      <c r="BN56" s="53" t="s">
        <v>106</v>
      </c>
    </row>
    <row r="57" spans="1:66" x14ac:dyDescent="0.3">
      <c r="A57" s="51" t="s">
        <v>157</v>
      </c>
      <c r="B57" s="52">
        <v>111.2</v>
      </c>
      <c r="C57" s="52">
        <v>111.2</v>
      </c>
      <c r="D57" s="52">
        <v>111.2</v>
      </c>
      <c r="E57" s="52">
        <v>111.2</v>
      </c>
      <c r="F57" s="52">
        <v>111.2</v>
      </c>
      <c r="G57" s="52">
        <v>111.2</v>
      </c>
      <c r="H57" s="52">
        <v>111.2</v>
      </c>
      <c r="I57" s="52">
        <v>111.2</v>
      </c>
      <c r="J57" s="52">
        <v>111.2</v>
      </c>
      <c r="K57" s="52">
        <v>111.2</v>
      </c>
      <c r="L57" s="52">
        <v>111.2</v>
      </c>
      <c r="M57" s="52">
        <v>111.2</v>
      </c>
      <c r="N57" s="52">
        <v>111.2</v>
      </c>
      <c r="O57" s="52">
        <v>111.2</v>
      </c>
      <c r="P57" s="52">
        <v>111.2</v>
      </c>
      <c r="Q57" s="52">
        <v>111.2</v>
      </c>
      <c r="R57" s="52">
        <v>111.2</v>
      </c>
      <c r="S57" s="52">
        <v>111.2</v>
      </c>
      <c r="T57" s="52">
        <v>111.2</v>
      </c>
      <c r="U57" s="52">
        <v>111.2</v>
      </c>
      <c r="V57" s="52">
        <v>111.2</v>
      </c>
      <c r="W57" s="52">
        <v>111.2</v>
      </c>
      <c r="X57" s="52">
        <v>111.2</v>
      </c>
      <c r="Y57" s="52">
        <v>111.2</v>
      </c>
      <c r="Z57" s="52">
        <v>111.2</v>
      </c>
      <c r="AA57" s="52">
        <v>111.2</v>
      </c>
      <c r="AB57" s="52">
        <v>111.2</v>
      </c>
      <c r="AC57" s="52">
        <v>111.2</v>
      </c>
      <c r="AD57" s="52">
        <v>111.2</v>
      </c>
      <c r="AE57" s="52">
        <v>111.2</v>
      </c>
      <c r="AF57" s="52">
        <v>111.2</v>
      </c>
      <c r="AG57" s="52">
        <v>111.2</v>
      </c>
      <c r="AH57" s="52">
        <v>111.2</v>
      </c>
      <c r="AI57" s="52">
        <v>111.2</v>
      </c>
      <c r="AJ57" s="52">
        <v>111.2</v>
      </c>
      <c r="AK57" s="52">
        <v>111.2</v>
      </c>
      <c r="AL57" s="52">
        <v>111.2</v>
      </c>
      <c r="AM57" s="52">
        <v>111.2</v>
      </c>
      <c r="AN57" s="52">
        <v>111.2</v>
      </c>
      <c r="AO57" s="52">
        <v>111.2</v>
      </c>
      <c r="AP57" s="52">
        <v>111.2</v>
      </c>
      <c r="AQ57" s="52">
        <v>111.2</v>
      </c>
      <c r="AR57" s="52">
        <v>111.2</v>
      </c>
      <c r="AS57" s="52">
        <v>111.2</v>
      </c>
      <c r="AT57" s="52">
        <v>111.2</v>
      </c>
      <c r="AU57" s="52">
        <v>111.2</v>
      </c>
      <c r="AV57" s="52">
        <v>111.2</v>
      </c>
      <c r="AW57" s="52">
        <v>111.2</v>
      </c>
      <c r="AX57" s="52">
        <v>111.2</v>
      </c>
      <c r="AY57" s="52">
        <v>111.2</v>
      </c>
      <c r="AZ57" s="55">
        <v>111</v>
      </c>
      <c r="BA57" s="55">
        <v>111.2</v>
      </c>
      <c r="BB57" s="55">
        <v>111.9</v>
      </c>
      <c r="BC57" s="53" t="s">
        <v>106</v>
      </c>
      <c r="BD57" s="53" t="s">
        <v>106</v>
      </c>
      <c r="BE57" s="53" t="s">
        <v>106</v>
      </c>
      <c r="BF57" s="53" t="s">
        <v>106</v>
      </c>
      <c r="BG57" s="53" t="s">
        <v>106</v>
      </c>
      <c r="BH57" s="53" t="s">
        <v>106</v>
      </c>
      <c r="BI57" s="53" t="s">
        <v>106</v>
      </c>
      <c r="BJ57" s="53" t="s">
        <v>106</v>
      </c>
      <c r="BK57" s="53" t="s">
        <v>106</v>
      </c>
      <c r="BL57" s="53" t="s">
        <v>106</v>
      </c>
      <c r="BM57" s="53" t="s">
        <v>106</v>
      </c>
      <c r="BN57" s="53" t="s">
        <v>106</v>
      </c>
    </row>
    <row r="58" spans="1:66" x14ac:dyDescent="0.3">
      <c r="A58" s="51" t="s">
        <v>158</v>
      </c>
      <c r="B58" s="52">
        <v>109.4</v>
      </c>
      <c r="C58" s="52">
        <v>109.4</v>
      </c>
      <c r="D58" s="52">
        <v>109.4</v>
      </c>
      <c r="E58" s="52">
        <v>109.4</v>
      </c>
      <c r="F58" s="52">
        <v>109.4</v>
      </c>
      <c r="G58" s="52">
        <v>109.4</v>
      </c>
      <c r="H58" s="52">
        <v>109.4</v>
      </c>
      <c r="I58" s="52">
        <v>109.4</v>
      </c>
      <c r="J58" s="52">
        <v>109.4</v>
      </c>
      <c r="K58" s="52">
        <v>109.4</v>
      </c>
      <c r="L58" s="52">
        <v>109.4</v>
      </c>
      <c r="M58" s="52">
        <v>109.4</v>
      </c>
      <c r="N58" s="52">
        <v>109.4</v>
      </c>
      <c r="O58" s="52">
        <v>109.4</v>
      </c>
      <c r="P58" s="52">
        <v>109.4</v>
      </c>
      <c r="Q58" s="52">
        <v>109.4</v>
      </c>
      <c r="R58" s="52">
        <v>109.4</v>
      </c>
      <c r="S58" s="52">
        <v>109.4</v>
      </c>
      <c r="T58" s="52">
        <v>109.4</v>
      </c>
      <c r="U58" s="52">
        <v>109.4</v>
      </c>
      <c r="V58" s="52">
        <v>109.4</v>
      </c>
      <c r="W58" s="52">
        <v>109.4</v>
      </c>
      <c r="X58" s="52">
        <v>109.4</v>
      </c>
      <c r="Y58" s="52">
        <v>109.4</v>
      </c>
      <c r="Z58" s="52">
        <v>109.4</v>
      </c>
      <c r="AA58" s="52">
        <v>109.4</v>
      </c>
      <c r="AB58" s="52">
        <v>109.4</v>
      </c>
      <c r="AC58" s="52">
        <v>109.4</v>
      </c>
      <c r="AD58" s="52">
        <v>109.4</v>
      </c>
      <c r="AE58" s="52">
        <v>109.4</v>
      </c>
      <c r="AF58" s="52">
        <v>109.4</v>
      </c>
      <c r="AG58" s="52">
        <v>109.4</v>
      </c>
      <c r="AH58" s="52">
        <v>109.4</v>
      </c>
      <c r="AI58" s="52">
        <v>109.4</v>
      </c>
      <c r="AJ58" s="52">
        <v>109.4</v>
      </c>
      <c r="AK58" s="52">
        <v>109.4</v>
      </c>
      <c r="AL58" s="52">
        <v>109.4</v>
      </c>
      <c r="AM58" s="52">
        <v>109.4</v>
      </c>
      <c r="AN58" s="52">
        <v>109.4</v>
      </c>
      <c r="AO58" s="52">
        <v>109.4</v>
      </c>
      <c r="AP58" s="52">
        <v>109.4</v>
      </c>
      <c r="AQ58" s="52">
        <v>109.4</v>
      </c>
      <c r="AR58" s="52">
        <v>109.4</v>
      </c>
      <c r="AS58" s="52">
        <v>109.4</v>
      </c>
      <c r="AT58" s="52">
        <v>109.4</v>
      </c>
      <c r="AU58" s="52">
        <v>109.4</v>
      </c>
      <c r="AV58" s="52">
        <v>109.4</v>
      </c>
      <c r="AW58" s="52">
        <v>109.4</v>
      </c>
      <c r="AX58" s="52">
        <v>109.4</v>
      </c>
      <c r="AY58" s="52">
        <v>109.4</v>
      </c>
      <c r="AZ58" s="52">
        <v>109.4</v>
      </c>
      <c r="BA58" s="55">
        <v>109.4</v>
      </c>
      <c r="BB58" s="55">
        <v>108.9</v>
      </c>
      <c r="BC58" s="55">
        <v>108.9</v>
      </c>
      <c r="BD58" s="53" t="s">
        <v>106</v>
      </c>
      <c r="BE58" s="53" t="s">
        <v>106</v>
      </c>
      <c r="BF58" s="53" t="s">
        <v>106</v>
      </c>
      <c r="BG58" s="53" t="s">
        <v>106</v>
      </c>
      <c r="BH58" s="53" t="s">
        <v>106</v>
      </c>
      <c r="BI58" s="53" t="s">
        <v>106</v>
      </c>
      <c r="BJ58" s="53" t="s">
        <v>106</v>
      </c>
      <c r="BK58" s="53" t="s">
        <v>106</v>
      </c>
      <c r="BL58" s="53" t="s">
        <v>106</v>
      </c>
      <c r="BM58" s="53" t="s">
        <v>106</v>
      </c>
      <c r="BN58" s="53" t="s">
        <v>106</v>
      </c>
    </row>
    <row r="59" spans="1:66" x14ac:dyDescent="0.3">
      <c r="A59" s="51" t="s">
        <v>159</v>
      </c>
      <c r="B59" s="52">
        <v>112.4</v>
      </c>
      <c r="C59" s="52">
        <v>112.4</v>
      </c>
      <c r="D59" s="52">
        <v>112.4</v>
      </c>
      <c r="E59" s="52">
        <v>112.4</v>
      </c>
      <c r="F59" s="52">
        <v>112.4</v>
      </c>
      <c r="G59" s="52">
        <v>112.4</v>
      </c>
      <c r="H59" s="52">
        <v>112.4</v>
      </c>
      <c r="I59" s="52">
        <v>112.4</v>
      </c>
      <c r="J59" s="52">
        <v>112.4</v>
      </c>
      <c r="K59" s="52">
        <v>112.4</v>
      </c>
      <c r="L59" s="52">
        <v>112.4</v>
      </c>
      <c r="M59" s="52">
        <v>112.4</v>
      </c>
      <c r="N59" s="52">
        <v>112.4</v>
      </c>
      <c r="O59" s="52">
        <v>112.4</v>
      </c>
      <c r="P59" s="52">
        <v>112.4</v>
      </c>
      <c r="Q59" s="52">
        <v>112.4</v>
      </c>
      <c r="R59" s="52">
        <v>112.4</v>
      </c>
      <c r="S59" s="52">
        <v>112.4</v>
      </c>
      <c r="T59" s="52">
        <v>112.4</v>
      </c>
      <c r="U59" s="52">
        <v>112.4</v>
      </c>
      <c r="V59" s="52">
        <v>112.4</v>
      </c>
      <c r="W59" s="52">
        <v>112.4</v>
      </c>
      <c r="X59" s="52">
        <v>112.4</v>
      </c>
      <c r="Y59" s="52">
        <v>112.4</v>
      </c>
      <c r="Z59" s="52">
        <v>112.4</v>
      </c>
      <c r="AA59" s="52">
        <v>112.4</v>
      </c>
      <c r="AB59" s="52">
        <v>112.4</v>
      </c>
      <c r="AC59" s="52">
        <v>112.4</v>
      </c>
      <c r="AD59" s="52">
        <v>112.4</v>
      </c>
      <c r="AE59" s="52">
        <v>112.4</v>
      </c>
      <c r="AF59" s="52">
        <v>112.4</v>
      </c>
      <c r="AG59" s="52">
        <v>112.4</v>
      </c>
      <c r="AH59" s="52">
        <v>112.4</v>
      </c>
      <c r="AI59" s="52">
        <v>112.4</v>
      </c>
      <c r="AJ59" s="52">
        <v>112.4</v>
      </c>
      <c r="AK59" s="52">
        <v>112.4</v>
      </c>
      <c r="AL59" s="52">
        <v>112.4</v>
      </c>
      <c r="AM59" s="52">
        <v>112.4</v>
      </c>
      <c r="AN59" s="52">
        <v>112.4</v>
      </c>
      <c r="AO59" s="52">
        <v>112.4</v>
      </c>
      <c r="AP59" s="52">
        <v>112.4</v>
      </c>
      <c r="AQ59" s="52">
        <v>112.4</v>
      </c>
      <c r="AR59" s="52">
        <v>112.4</v>
      </c>
      <c r="AS59" s="52">
        <v>112.4</v>
      </c>
      <c r="AT59" s="52">
        <v>112.4</v>
      </c>
      <c r="AU59" s="52">
        <v>112.4</v>
      </c>
      <c r="AV59" s="52">
        <v>112.4</v>
      </c>
      <c r="AW59" s="52">
        <v>112.4</v>
      </c>
      <c r="AX59" s="52">
        <v>112.4</v>
      </c>
      <c r="AY59" s="52">
        <v>112.4</v>
      </c>
      <c r="AZ59" s="52">
        <v>112.4</v>
      </c>
      <c r="BA59" s="52">
        <v>112.4</v>
      </c>
      <c r="BB59" s="55">
        <v>112.5</v>
      </c>
      <c r="BC59" s="55">
        <v>112.3</v>
      </c>
      <c r="BD59" s="55">
        <v>111.4</v>
      </c>
      <c r="BE59" s="53" t="s">
        <v>106</v>
      </c>
      <c r="BF59" s="53" t="s">
        <v>106</v>
      </c>
      <c r="BG59" s="53" t="s">
        <v>106</v>
      </c>
      <c r="BH59" s="53" t="s">
        <v>106</v>
      </c>
      <c r="BI59" s="53" t="s">
        <v>106</v>
      </c>
      <c r="BJ59" s="53" t="s">
        <v>106</v>
      </c>
      <c r="BK59" s="53" t="s">
        <v>106</v>
      </c>
      <c r="BL59" s="53" t="s">
        <v>106</v>
      </c>
      <c r="BM59" s="53" t="s">
        <v>106</v>
      </c>
      <c r="BN59" s="53" t="s">
        <v>106</v>
      </c>
    </row>
    <row r="60" spans="1:66" x14ac:dyDescent="0.3">
      <c r="A60" s="51" t="s">
        <v>160</v>
      </c>
      <c r="B60" s="52">
        <v>110.7</v>
      </c>
      <c r="C60" s="52">
        <v>110.7</v>
      </c>
      <c r="D60" s="52">
        <v>110.7</v>
      </c>
      <c r="E60" s="52">
        <v>110.7</v>
      </c>
      <c r="F60" s="52">
        <v>110.7</v>
      </c>
      <c r="G60" s="52">
        <v>110.7</v>
      </c>
      <c r="H60" s="52">
        <v>110.7</v>
      </c>
      <c r="I60" s="52">
        <v>110.7</v>
      </c>
      <c r="J60" s="52">
        <v>110.7</v>
      </c>
      <c r="K60" s="52">
        <v>110.7</v>
      </c>
      <c r="L60" s="52">
        <v>110.7</v>
      </c>
      <c r="M60" s="52">
        <v>110.7</v>
      </c>
      <c r="N60" s="52">
        <v>110.7</v>
      </c>
      <c r="O60" s="52">
        <v>110.7</v>
      </c>
      <c r="P60" s="52">
        <v>110.7</v>
      </c>
      <c r="Q60" s="52">
        <v>110.7</v>
      </c>
      <c r="R60" s="52">
        <v>110.7</v>
      </c>
      <c r="S60" s="52">
        <v>110.7</v>
      </c>
      <c r="T60" s="52">
        <v>110.7</v>
      </c>
      <c r="U60" s="52">
        <v>110.7</v>
      </c>
      <c r="V60" s="52">
        <v>110.7</v>
      </c>
      <c r="W60" s="52">
        <v>110.7</v>
      </c>
      <c r="X60" s="52">
        <v>110.7</v>
      </c>
      <c r="Y60" s="52">
        <v>110.7</v>
      </c>
      <c r="Z60" s="52">
        <v>110.7</v>
      </c>
      <c r="AA60" s="52">
        <v>110.7</v>
      </c>
      <c r="AB60" s="52">
        <v>110.7</v>
      </c>
      <c r="AC60" s="52">
        <v>110.7</v>
      </c>
      <c r="AD60" s="52">
        <v>110.7</v>
      </c>
      <c r="AE60" s="52">
        <v>110.7</v>
      </c>
      <c r="AF60" s="52">
        <v>110.7</v>
      </c>
      <c r="AG60" s="52">
        <v>110.7</v>
      </c>
      <c r="AH60" s="52">
        <v>110.7</v>
      </c>
      <c r="AI60" s="52">
        <v>110.7</v>
      </c>
      <c r="AJ60" s="52">
        <v>110.7</v>
      </c>
      <c r="AK60" s="52">
        <v>110.7</v>
      </c>
      <c r="AL60" s="52">
        <v>110.7</v>
      </c>
      <c r="AM60" s="52">
        <v>110.7</v>
      </c>
      <c r="AN60" s="52">
        <v>110.7</v>
      </c>
      <c r="AO60" s="52">
        <v>110.7</v>
      </c>
      <c r="AP60" s="52">
        <v>110.7</v>
      </c>
      <c r="AQ60" s="52">
        <v>110.7</v>
      </c>
      <c r="AR60" s="52">
        <v>110.7</v>
      </c>
      <c r="AS60" s="52">
        <v>110.7</v>
      </c>
      <c r="AT60" s="52">
        <v>110.7</v>
      </c>
      <c r="AU60" s="52">
        <v>110.7</v>
      </c>
      <c r="AV60" s="52">
        <v>110.7</v>
      </c>
      <c r="AW60" s="52">
        <v>110.7</v>
      </c>
      <c r="AX60" s="52">
        <v>110.7</v>
      </c>
      <c r="AY60" s="52">
        <v>110.7</v>
      </c>
      <c r="AZ60" s="52">
        <v>110.7</v>
      </c>
      <c r="BA60" s="52">
        <v>110.7</v>
      </c>
      <c r="BB60" s="52">
        <v>110.7</v>
      </c>
      <c r="BC60" s="55">
        <v>110.6</v>
      </c>
      <c r="BD60" s="55">
        <v>110.6</v>
      </c>
      <c r="BE60" s="55">
        <v>110.7</v>
      </c>
      <c r="BF60" s="53" t="s">
        <v>106</v>
      </c>
      <c r="BG60" s="53" t="s">
        <v>106</v>
      </c>
      <c r="BH60" s="53" t="s">
        <v>106</v>
      </c>
      <c r="BI60" s="53" t="s">
        <v>106</v>
      </c>
      <c r="BJ60" s="53" t="s">
        <v>106</v>
      </c>
      <c r="BK60" s="53" t="s">
        <v>106</v>
      </c>
      <c r="BL60" s="53" t="s">
        <v>106</v>
      </c>
      <c r="BM60" s="53" t="s">
        <v>106</v>
      </c>
      <c r="BN60" s="53" t="s">
        <v>106</v>
      </c>
    </row>
    <row r="61" spans="1:66" x14ac:dyDescent="0.3">
      <c r="A61" s="51" t="s">
        <v>161</v>
      </c>
      <c r="B61" s="52">
        <v>110</v>
      </c>
      <c r="C61" s="52">
        <v>110</v>
      </c>
      <c r="D61" s="52">
        <v>110</v>
      </c>
      <c r="E61" s="52">
        <v>110</v>
      </c>
      <c r="F61" s="52">
        <v>110</v>
      </c>
      <c r="G61" s="52">
        <v>110</v>
      </c>
      <c r="H61" s="52">
        <v>110</v>
      </c>
      <c r="I61" s="52">
        <v>110</v>
      </c>
      <c r="J61" s="52">
        <v>110</v>
      </c>
      <c r="K61" s="52">
        <v>110</v>
      </c>
      <c r="L61" s="52">
        <v>110</v>
      </c>
      <c r="M61" s="52">
        <v>110</v>
      </c>
      <c r="N61" s="52">
        <v>110</v>
      </c>
      <c r="O61" s="52">
        <v>110</v>
      </c>
      <c r="P61" s="52">
        <v>110</v>
      </c>
      <c r="Q61" s="52">
        <v>110</v>
      </c>
      <c r="R61" s="52">
        <v>110</v>
      </c>
      <c r="S61" s="52">
        <v>110</v>
      </c>
      <c r="T61" s="52">
        <v>110</v>
      </c>
      <c r="U61" s="52">
        <v>110</v>
      </c>
      <c r="V61" s="52">
        <v>110</v>
      </c>
      <c r="W61" s="52">
        <v>110</v>
      </c>
      <c r="X61" s="52">
        <v>110</v>
      </c>
      <c r="Y61" s="52">
        <v>110</v>
      </c>
      <c r="Z61" s="52">
        <v>110</v>
      </c>
      <c r="AA61" s="52">
        <v>110</v>
      </c>
      <c r="AB61" s="52">
        <v>110</v>
      </c>
      <c r="AC61" s="52">
        <v>110</v>
      </c>
      <c r="AD61" s="52">
        <v>110</v>
      </c>
      <c r="AE61" s="52">
        <v>110</v>
      </c>
      <c r="AF61" s="52">
        <v>110</v>
      </c>
      <c r="AG61" s="52">
        <v>110</v>
      </c>
      <c r="AH61" s="52">
        <v>110</v>
      </c>
      <c r="AI61" s="52">
        <v>110</v>
      </c>
      <c r="AJ61" s="52">
        <v>110</v>
      </c>
      <c r="AK61" s="52">
        <v>110</v>
      </c>
      <c r="AL61" s="52">
        <v>110</v>
      </c>
      <c r="AM61" s="52">
        <v>110</v>
      </c>
      <c r="AN61" s="52">
        <v>110</v>
      </c>
      <c r="AO61" s="52">
        <v>110</v>
      </c>
      <c r="AP61" s="52">
        <v>110</v>
      </c>
      <c r="AQ61" s="52">
        <v>110</v>
      </c>
      <c r="AR61" s="52">
        <v>110</v>
      </c>
      <c r="AS61" s="52">
        <v>110</v>
      </c>
      <c r="AT61" s="52">
        <v>110</v>
      </c>
      <c r="AU61" s="52">
        <v>110</v>
      </c>
      <c r="AV61" s="52">
        <v>110</v>
      </c>
      <c r="AW61" s="52">
        <v>110</v>
      </c>
      <c r="AX61" s="52">
        <v>110</v>
      </c>
      <c r="AY61" s="52">
        <v>110</v>
      </c>
      <c r="AZ61" s="52">
        <v>110</v>
      </c>
      <c r="BA61" s="52">
        <v>110</v>
      </c>
      <c r="BB61" s="52">
        <v>110</v>
      </c>
      <c r="BC61" s="52">
        <v>110</v>
      </c>
      <c r="BD61" s="55">
        <v>109.6</v>
      </c>
      <c r="BE61" s="55">
        <v>109.2</v>
      </c>
      <c r="BF61" s="55">
        <v>108.8</v>
      </c>
      <c r="BG61" s="53" t="s">
        <v>106</v>
      </c>
      <c r="BH61" s="53" t="s">
        <v>106</v>
      </c>
      <c r="BI61" s="53" t="s">
        <v>106</v>
      </c>
      <c r="BJ61" s="53" t="s">
        <v>106</v>
      </c>
      <c r="BK61" s="53" t="s">
        <v>106</v>
      </c>
      <c r="BL61" s="53" t="s">
        <v>106</v>
      </c>
      <c r="BM61" s="53" t="s">
        <v>106</v>
      </c>
      <c r="BN61" s="53" t="s">
        <v>106</v>
      </c>
    </row>
    <row r="62" spans="1:66" x14ac:dyDescent="0.3">
      <c r="A62" s="51" t="s">
        <v>162</v>
      </c>
      <c r="B62" s="52">
        <v>107.7</v>
      </c>
      <c r="C62" s="52">
        <v>107.7</v>
      </c>
      <c r="D62" s="52">
        <v>107.7</v>
      </c>
      <c r="E62" s="52">
        <v>107.7</v>
      </c>
      <c r="F62" s="52">
        <v>107.7</v>
      </c>
      <c r="G62" s="52">
        <v>107.7</v>
      </c>
      <c r="H62" s="52">
        <v>107.7</v>
      </c>
      <c r="I62" s="52">
        <v>107.7</v>
      </c>
      <c r="J62" s="52">
        <v>107.7</v>
      </c>
      <c r="K62" s="52">
        <v>107.7</v>
      </c>
      <c r="L62" s="52">
        <v>107.7</v>
      </c>
      <c r="M62" s="52">
        <v>107.7</v>
      </c>
      <c r="N62" s="52">
        <v>107.7</v>
      </c>
      <c r="O62" s="52">
        <v>107.7</v>
      </c>
      <c r="P62" s="52">
        <v>107.7</v>
      </c>
      <c r="Q62" s="52">
        <v>107.7</v>
      </c>
      <c r="R62" s="52">
        <v>107.7</v>
      </c>
      <c r="S62" s="52">
        <v>107.7</v>
      </c>
      <c r="T62" s="52">
        <v>107.7</v>
      </c>
      <c r="U62" s="52">
        <v>107.7</v>
      </c>
      <c r="V62" s="52">
        <v>107.7</v>
      </c>
      <c r="W62" s="52">
        <v>107.7</v>
      </c>
      <c r="X62" s="52">
        <v>107.7</v>
      </c>
      <c r="Y62" s="52">
        <v>107.7</v>
      </c>
      <c r="Z62" s="52">
        <v>107.7</v>
      </c>
      <c r="AA62" s="52">
        <v>107.7</v>
      </c>
      <c r="AB62" s="52">
        <v>107.7</v>
      </c>
      <c r="AC62" s="52">
        <v>107.7</v>
      </c>
      <c r="AD62" s="52">
        <v>107.7</v>
      </c>
      <c r="AE62" s="52">
        <v>107.7</v>
      </c>
      <c r="AF62" s="52">
        <v>107.7</v>
      </c>
      <c r="AG62" s="52">
        <v>107.7</v>
      </c>
      <c r="AH62" s="52">
        <v>107.7</v>
      </c>
      <c r="AI62" s="52">
        <v>107.7</v>
      </c>
      <c r="AJ62" s="52">
        <v>107.7</v>
      </c>
      <c r="AK62" s="52">
        <v>107.7</v>
      </c>
      <c r="AL62" s="52">
        <v>107.7</v>
      </c>
      <c r="AM62" s="52">
        <v>107.7</v>
      </c>
      <c r="AN62" s="52">
        <v>107.7</v>
      </c>
      <c r="AO62" s="52">
        <v>107.7</v>
      </c>
      <c r="AP62" s="52">
        <v>107.7</v>
      </c>
      <c r="AQ62" s="52">
        <v>107.7</v>
      </c>
      <c r="AR62" s="52">
        <v>107.7</v>
      </c>
      <c r="AS62" s="52">
        <v>107.7</v>
      </c>
      <c r="AT62" s="52">
        <v>107.7</v>
      </c>
      <c r="AU62" s="52">
        <v>107.7</v>
      </c>
      <c r="AV62" s="52">
        <v>107.7</v>
      </c>
      <c r="AW62" s="52">
        <v>107.7</v>
      </c>
      <c r="AX62" s="52">
        <v>107.7</v>
      </c>
      <c r="AY62" s="52">
        <v>107.7</v>
      </c>
      <c r="AZ62" s="52">
        <v>107.7</v>
      </c>
      <c r="BA62" s="52">
        <v>107.7</v>
      </c>
      <c r="BB62" s="52">
        <v>107.7</v>
      </c>
      <c r="BC62" s="52">
        <v>107.7</v>
      </c>
      <c r="BD62" s="52">
        <v>107.7</v>
      </c>
      <c r="BE62" s="55">
        <v>107.5</v>
      </c>
      <c r="BF62" s="55">
        <v>107.4</v>
      </c>
      <c r="BG62" s="55">
        <v>107.6</v>
      </c>
      <c r="BH62" s="53" t="s">
        <v>106</v>
      </c>
      <c r="BI62" s="53" t="s">
        <v>106</v>
      </c>
      <c r="BJ62" s="53" t="s">
        <v>106</v>
      </c>
      <c r="BK62" s="53" t="s">
        <v>106</v>
      </c>
      <c r="BL62" s="53" t="s">
        <v>106</v>
      </c>
      <c r="BM62" s="53" t="s">
        <v>106</v>
      </c>
      <c r="BN62" s="53" t="s">
        <v>106</v>
      </c>
    </row>
    <row r="63" spans="1:66" x14ac:dyDescent="0.3">
      <c r="A63" s="51" t="s">
        <v>163</v>
      </c>
      <c r="B63" s="52">
        <v>106</v>
      </c>
      <c r="C63" s="52">
        <v>106</v>
      </c>
      <c r="D63" s="52">
        <v>106</v>
      </c>
      <c r="E63" s="52">
        <v>106</v>
      </c>
      <c r="F63" s="52">
        <v>106</v>
      </c>
      <c r="G63" s="52">
        <v>106</v>
      </c>
      <c r="H63" s="52">
        <v>106</v>
      </c>
      <c r="I63" s="52">
        <v>106</v>
      </c>
      <c r="J63" s="52">
        <v>106</v>
      </c>
      <c r="K63" s="52">
        <v>106</v>
      </c>
      <c r="L63" s="52">
        <v>106</v>
      </c>
      <c r="M63" s="52">
        <v>106</v>
      </c>
      <c r="N63" s="52">
        <v>106</v>
      </c>
      <c r="O63" s="52">
        <v>106</v>
      </c>
      <c r="P63" s="52">
        <v>106</v>
      </c>
      <c r="Q63" s="52">
        <v>106</v>
      </c>
      <c r="R63" s="52">
        <v>106</v>
      </c>
      <c r="S63" s="52">
        <v>106</v>
      </c>
      <c r="T63" s="52">
        <v>106</v>
      </c>
      <c r="U63" s="52">
        <v>106</v>
      </c>
      <c r="V63" s="52">
        <v>106</v>
      </c>
      <c r="W63" s="52">
        <v>106</v>
      </c>
      <c r="X63" s="52">
        <v>106</v>
      </c>
      <c r="Y63" s="52">
        <v>106</v>
      </c>
      <c r="Z63" s="52">
        <v>106</v>
      </c>
      <c r="AA63" s="52">
        <v>106</v>
      </c>
      <c r="AB63" s="52">
        <v>106</v>
      </c>
      <c r="AC63" s="52">
        <v>106</v>
      </c>
      <c r="AD63" s="52">
        <v>106</v>
      </c>
      <c r="AE63" s="52">
        <v>106</v>
      </c>
      <c r="AF63" s="52">
        <v>106</v>
      </c>
      <c r="AG63" s="52">
        <v>106</v>
      </c>
      <c r="AH63" s="52">
        <v>106</v>
      </c>
      <c r="AI63" s="52">
        <v>106</v>
      </c>
      <c r="AJ63" s="52">
        <v>106</v>
      </c>
      <c r="AK63" s="52">
        <v>106</v>
      </c>
      <c r="AL63" s="52">
        <v>106</v>
      </c>
      <c r="AM63" s="52">
        <v>106</v>
      </c>
      <c r="AN63" s="52">
        <v>106</v>
      </c>
      <c r="AO63" s="52">
        <v>106</v>
      </c>
      <c r="AP63" s="52">
        <v>106</v>
      </c>
      <c r="AQ63" s="52">
        <v>106</v>
      </c>
      <c r="AR63" s="52">
        <v>106</v>
      </c>
      <c r="AS63" s="52">
        <v>106</v>
      </c>
      <c r="AT63" s="52">
        <v>106</v>
      </c>
      <c r="AU63" s="52">
        <v>106</v>
      </c>
      <c r="AV63" s="52">
        <v>106</v>
      </c>
      <c r="AW63" s="52">
        <v>106</v>
      </c>
      <c r="AX63" s="52">
        <v>106</v>
      </c>
      <c r="AY63" s="52">
        <v>106</v>
      </c>
      <c r="AZ63" s="52">
        <v>106</v>
      </c>
      <c r="BA63" s="52">
        <v>106</v>
      </c>
      <c r="BB63" s="52">
        <v>106</v>
      </c>
      <c r="BC63" s="52">
        <v>106</v>
      </c>
      <c r="BD63" s="52">
        <v>106</v>
      </c>
      <c r="BE63" s="52">
        <v>106</v>
      </c>
      <c r="BF63" s="55">
        <v>106</v>
      </c>
      <c r="BG63" s="55">
        <v>105.7</v>
      </c>
      <c r="BH63" s="55">
        <v>105.6</v>
      </c>
      <c r="BI63" s="53" t="s">
        <v>106</v>
      </c>
      <c r="BJ63" s="53" t="s">
        <v>106</v>
      </c>
      <c r="BK63" s="53" t="s">
        <v>106</v>
      </c>
      <c r="BL63" s="53" t="s">
        <v>106</v>
      </c>
      <c r="BM63" s="53" t="s">
        <v>106</v>
      </c>
      <c r="BN63" s="53" t="s">
        <v>106</v>
      </c>
    </row>
    <row r="64" spans="1:66" x14ac:dyDescent="0.3">
      <c r="A64" s="51" t="s">
        <v>164</v>
      </c>
      <c r="B64" s="52">
        <v>101.9</v>
      </c>
      <c r="C64" s="52">
        <v>101.9</v>
      </c>
      <c r="D64" s="52">
        <v>101.9</v>
      </c>
      <c r="E64" s="52">
        <v>101.9</v>
      </c>
      <c r="F64" s="52">
        <v>101.9</v>
      </c>
      <c r="G64" s="52">
        <v>101.9</v>
      </c>
      <c r="H64" s="52">
        <v>101.9</v>
      </c>
      <c r="I64" s="52">
        <v>101.9</v>
      </c>
      <c r="J64" s="52">
        <v>101.9</v>
      </c>
      <c r="K64" s="52">
        <v>101.9</v>
      </c>
      <c r="L64" s="52">
        <v>101.9</v>
      </c>
      <c r="M64" s="52">
        <v>101.9</v>
      </c>
      <c r="N64" s="52">
        <v>101.9</v>
      </c>
      <c r="O64" s="52">
        <v>101.9</v>
      </c>
      <c r="P64" s="52">
        <v>101.9</v>
      </c>
      <c r="Q64" s="52">
        <v>101.9</v>
      </c>
      <c r="R64" s="52">
        <v>101.9</v>
      </c>
      <c r="S64" s="52">
        <v>101.9</v>
      </c>
      <c r="T64" s="52">
        <v>101.9</v>
      </c>
      <c r="U64" s="52">
        <v>101.9</v>
      </c>
      <c r="V64" s="52">
        <v>101.9</v>
      </c>
      <c r="W64" s="52">
        <v>101.9</v>
      </c>
      <c r="X64" s="52">
        <v>101.9</v>
      </c>
      <c r="Y64" s="52">
        <v>101.9</v>
      </c>
      <c r="Z64" s="52">
        <v>101.9</v>
      </c>
      <c r="AA64" s="52">
        <v>101.9</v>
      </c>
      <c r="AB64" s="52">
        <v>101.9</v>
      </c>
      <c r="AC64" s="52">
        <v>101.9</v>
      </c>
      <c r="AD64" s="52">
        <v>101.9</v>
      </c>
      <c r="AE64" s="52">
        <v>101.9</v>
      </c>
      <c r="AF64" s="52">
        <v>101.9</v>
      </c>
      <c r="AG64" s="52">
        <v>101.9</v>
      </c>
      <c r="AH64" s="52">
        <v>101.9</v>
      </c>
      <c r="AI64" s="52">
        <v>101.9</v>
      </c>
      <c r="AJ64" s="52">
        <v>101.9</v>
      </c>
      <c r="AK64" s="52">
        <v>101.9</v>
      </c>
      <c r="AL64" s="52">
        <v>101.9</v>
      </c>
      <c r="AM64" s="52">
        <v>101.9</v>
      </c>
      <c r="AN64" s="52">
        <v>101.9</v>
      </c>
      <c r="AO64" s="52">
        <v>101.9</v>
      </c>
      <c r="AP64" s="52">
        <v>101.9</v>
      </c>
      <c r="AQ64" s="52">
        <v>101.9</v>
      </c>
      <c r="AR64" s="52">
        <v>101.9</v>
      </c>
      <c r="AS64" s="52">
        <v>101.9</v>
      </c>
      <c r="AT64" s="52">
        <v>101.9</v>
      </c>
      <c r="AU64" s="52">
        <v>101.9</v>
      </c>
      <c r="AV64" s="52">
        <v>101.9</v>
      </c>
      <c r="AW64" s="52">
        <v>101.9</v>
      </c>
      <c r="AX64" s="52">
        <v>101.9</v>
      </c>
      <c r="AY64" s="52">
        <v>101.9</v>
      </c>
      <c r="AZ64" s="52">
        <v>101.9</v>
      </c>
      <c r="BA64" s="52">
        <v>101.9</v>
      </c>
      <c r="BB64" s="52">
        <v>101.9</v>
      </c>
      <c r="BC64" s="52">
        <v>101.9</v>
      </c>
      <c r="BD64" s="52">
        <v>101.9</v>
      </c>
      <c r="BE64" s="52">
        <v>101.9</v>
      </c>
      <c r="BF64" s="52">
        <v>101.9</v>
      </c>
      <c r="BG64" s="55">
        <v>101.9</v>
      </c>
      <c r="BH64" s="55">
        <v>101.8</v>
      </c>
      <c r="BI64" s="55">
        <v>102.1</v>
      </c>
      <c r="BJ64" s="53" t="s">
        <v>106</v>
      </c>
      <c r="BK64" s="53" t="s">
        <v>106</v>
      </c>
      <c r="BL64" s="53" t="s">
        <v>106</v>
      </c>
      <c r="BM64" s="53" t="s">
        <v>106</v>
      </c>
      <c r="BN64" s="53" t="s">
        <v>106</v>
      </c>
    </row>
    <row r="65" spans="1:66" x14ac:dyDescent="0.3">
      <c r="A65" s="51" t="s">
        <v>165</v>
      </c>
      <c r="B65" s="54">
        <v>99.8</v>
      </c>
      <c r="C65" s="54">
        <v>99.8</v>
      </c>
      <c r="D65" s="54">
        <v>99.8</v>
      </c>
      <c r="E65" s="54">
        <v>99.8</v>
      </c>
      <c r="F65" s="54">
        <v>99.8</v>
      </c>
      <c r="G65" s="54">
        <v>99.8</v>
      </c>
      <c r="H65" s="54">
        <v>99.8</v>
      </c>
      <c r="I65" s="54">
        <v>99.8</v>
      </c>
      <c r="J65" s="54">
        <v>99.8</v>
      </c>
      <c r="K65" s="54">
        <v>99.8</v>
      </c>
      <c r="L65" s="54">
        <v>99.8</v>
      </c>
      <c r="M65" s="54">
        <v>99.8</v>
      </c>
      <c r="N65" s="54">
        <v>99.8</v>
      </c>
      <c r="O65" s="54">
        <v>99.8</v>
      </c>
      <c r="P65" s="54">
        <v>99.8</v>
      </c>
      <c r="Q65" s="54">
        <v>99.8</v>
      </c>
      <c r="R65" s="54">
        <v>99.8</v>
      </c>
      <c r="S65" s="54">
        <v>99.8</v>
      </c>
      <c r="T65" s="54">
        <v>99.8</v>
      </c>
      <c r="U65" s="54">
        <v>99.8</v>
      </c>
      <c r="V65" s="54">
        <v>99.8</v>
      </c>
      <c r="W65" s="54">
        <v>99.8</v>
      </c>
      <c r="X65" s="54">
        <v>99.8</v>
      </c>
      <c r="Y65" s="54">
        <v>99.8</v>
      </c>
      <c r="Z65" s="54">
        <v>99.8</v>
      </c>
      <c r="AA65" s="54">
        <v>99.8</v>
      </c>
      <c r="AB65" s="54">
        <v>99.8</v>
      </c>
      <c r="AC65" s="54">
        <v>99.8</v>
      </c>
      <c r="AD65" s="54">
        <v>99.8</v>
      </c>
      <c r="AE65" s="54">
        <v>99.8</v>
      </c>
      <c r="AF65" s="54">
        <v>99.8</v>
      </c>
      <c r="AG65" s="54">
        <v>99.8</v>
      </c>
      <c r="AH65" s="54">
        <v>99.8</v>
      </c>
      <c r="AI65" s="54">
        <v>99.8</v>
      </c>
      <c r="AJ65" s="54">
        <v>99.8</v>
      </c>
      <c r="AK65" s="54">
        <v>99.8</v>
      </c>
      <c r="AL65" s="54">
        <v>99.8</v>
      </c>
      <c r="AM65" s="54">
        <v>99.8</v>
      </c>
      <c r="AN65" s="54">
        <v>99.8</v>
      </c>
      <c r="AO65" s="54">
        <v>99.8</v>
      </c>
      <c r="AP65" s="54">
        <v>99.8</v>
      </c>
      <c r="AQ65" s="54">
        <v>99.8</v>
      </c>
      <c r="AR65" s="54">
        <v>99.8</v>
      </c>
      <c r="AS65" s="54">
        <v>99.8</v>
      </c>
      <c r="AT65" s="54">
        <v>99.8</v>
      </c>
      <c r="AU65" s="54">
        <v>99.8</v>
      </c>
      <c r="AV65" s="54">
        <v>99.8</v>
      </c>
      <c r="AW65" s="54">
        <v>99.8</v>
      </c>
      <c r="AX65" s="54">
        <v>99.8</v>
      </c>
      <c r="AY65" s="54">
        <v>99.8</v>
      </c>
      <c r="AZ65" s="54">
        <v>99.8</v>
      </c>
      <c r="BA65" s="54">
        <v>99.8</v>
      </c>
      <c r="BB65" s="54">
        <v>99.8</v>
      </c>
      <c r="BC65" s="54">
        <v>99.8</v>
      </c>
      <c r="BD65" s="54">
        <v>99.8</v>
      </c>
      <c r="BE65" s="54">
        <v>99.8</v>
      </c>
      <c r="BF65" s="54">
        <v>99.8</v>
      </c>
      <c r="BG65" s="54">
        <v>99.8</v>
      </c>
      <c r="BH65" s="56">
        <v>99.8</v>
      </c>
      <c r="BI65" s="56">
        <v>99.7</v>
      </c>
      <c r="BJ65" s="55">
        <v>100.2</v>
      </c>
      <c r="BK65" s="53" t="s">
        <v>106</v>
      </c>
      <c r="BL65" s="53" t="s">
        <v>106</v>
      </c>
      <c r="BM65" s="53" t="s">
        <v>106</v>
      </c>
      <c r="BN65" s="53" t="s">
        <v>106</v>
      </c>
    </row>
    <row r="66" spans="1:66" x14ac:dyDescent="0.3">
      <c r="A66" s="51" t="s">
        <v>166</v>
      </c>
      <c r="B66" s="54">
        <v>99</v>
      </c>
      <c r="C66" s="54">
        <v>99</v>
      </c>
      <c r="D66" s="54">
        <v>99</v>
      </c>
      <c r="E66" s="54">
        <v>99</v>
      </c>
      <c r="F66" s="54">
        <v>99</v>
      </c>
      <c r="G66" s="54">
        <v>99</v>
      </c>
      <c r="H66" s="54">
        <v>99</v>
      </c>
      <c r="I66" s="54">
        <v>99</v>
      </c>
      <c r="J66" s="54">
        <v>99</v>
      </c>
      <c r="K66" s="54">
        <v>99</v>
      </c>
      <c r="L66" s="54">
        <v>99</v>
      </c>
      <c r="M66" s="54">
        <v>99</v>
      </c>
      <c r="N66" s="54">
        <v>99</v>
      </c>
      <c r="O66" s="54">
        <v>99</v>
      </c>
      <c r="P66" s="54">
        <v>99</v>
      </c>
      <c r="Q66" s="54">
        <v>99</v>
      </c>
      <c r="R66" s="54">
        <v>99</v>
      </c>
      <c r="S66" s="54">
        <v>99</v>
      </c>
      <c r="T66" s="54">
        <v>99</v>
      </c>
      <c r="U66" s="54">
        <v>99</v>
      </c>
      <c r="V66" s="54">
        <v>99</v>
      </c>
      <c r="W66" s="54">
        <v>99</v>
      </c>
      <c r="X66" s="54">
        <v>99</v>
      </c>
      <c r="Y66" s="54">
        <v>99</v>
      </c>
      <c r="Z66" s="54">
        <v>99</v>
      </c>
      <c r="AA66" s="54">
        <v>99</v>
      </c>
      <c r="AB66" s="54">
        <v>99</v>
      </c>
      <c r="AC66" s="54">
        <v>99</v>
      </c>
      <c r="AD66" s="54">
        <v>99</v>
      </c>
      <c r="AE66" s="54">
        <v>99</v>
      </c>
      <c r="AF66" s="54">
        <v>99</v>
      </c>
      <c r="AG66" s="54">
        <v>99</v>
      </c>
      <c r="AH66" s="54">
        <v>99</v>
      </c>
      <c r="AI66" s="54">
        <v>99</v>
      </c>
      <c r="AJ66" s="54">
        <v>99</v>
      </c>
      <c r="AK66" s="54">
        <v>99</v>
      </c>
      <c r="AL66" s="54">
        <v>99</v>
      </c>
      <c r="AM66" s="54">
        <v>99</v>
      </c>
      <c r="AN66" s="54">
        <v>99</v>
      </c>
      <c r="AO66" s="54">
        <v>99</v>
      </c>
      <c r="AP66" s="54">
        <v>99</v>
      </c>
      <c r="AQ66" s="54">
        <v>99</v>
      </c>
      <c r="AR66" s="54">
        <v>99</v>
      </c>
      <c r="AS66" s="54">
        <v>99</v>
      </c>
      <c r="AT66" s="54">
        <v>99</v>
      </c>
      <c r="AU66" s="54">
        <v>99</v>
      </c>
      <c r="AV66" s="54">
        <v>99</v>
      </c>
      <c r="AW66" s="54">
        <v>99</v>
      </c>
      <c r="AX66" s="54">
        <v>99</v>
      </c>
      <c r="AY66" s="54">
        <v>99</v>
      </c>
      <c r="AZ66" s="54">
        <v>99</v>
      </c>
      <c r="BA66" s="54">
        <v>99</v>
      </c>
      <c r="BB66" s="54">
        <v>99</v>
      </c>
      <c r="BC66" s="54">
        <v>99</v>
      </c>
      <c r="BD66" s="54">
        <v>99</v>
      </c>
      <c r="BE66" s="54">
        <v>99</v>
      </c>
      <c r="BF66" s="54">
        <v>99</v>
      </c>
      <c r="BG66" s="54">
        <v>99</v>
      </c>
      <c r="BH66" s="54">
        <v>99</v>
      </c>
      <c r="BI66" s="56">
        <v>99</v>
      </c>
      <c r="BJ66" s="56">
        <v>99.3</v>
      </c>
      <c r="BK66" s="55">
        <v>102.2</v>
      </c>
      <c r="BL66" s="53" t="s">
        <v>106</v>
      </c>
      <c r="BM66" s="53" t="s">
        <v>106</v>
      </c>
      <c r="BN66" s="53" t="s">
        <v>106</v>
      </c>
    </row>
    <row r="67" spans="1:66" x14ac:dyDescent="0.3">
      <c r="A67" s="51" t="s">
        <v>167</v>
      </c>
      <c r="B67" s="52">
        <v>104.3</v>
      </c>
      <c r="C67" s="52">
        <v>104.3</v>
      </c>
      <c r="D67" s="52">
        <v>104.3</v>
      </c>
      <c r="E67" s="52">
        <v>104.3</v>
      </c>
      <c r="F67" s="52">
        <v>104.3</v>
      </c>
      <c r="G67" s="52">
        <v>104.3</v>
      </c>
      <c r="H67" s="52">
        <v>104.3</v>
      </c>
      <c r="I67" s="52">
        <v>104.3</v>
      </c>
      <c r="J67" s="52">
        <v>104.3</v>
      </c>
      <c r="K67" s="52">
        <v>104.3</v>
      </c>
      <c r="L67" s="52">
        <v>104.3</v>
      </c>
      <c r="M67" s="52">
        <v>104.3</v>
      </c>
      <c r="N67" s="52">
        <v>104.3</v>
      </c>
      <c r="O67" s="52">
        <v>104.3</v>
      </c>
      <c r="P67" s="52">
        <v>104.3</v>
      </c>
      <c r="Q67" s="52">
        <v>104.3</v>
      </c>
      <c r="R67" s="52">
        <v>104.3</v>
      </c>
      <c r="S67" s="52">
        <v>104.3</v>
      </c>
      <c r="T67" s="52">
        <v>104.3</v>
      </c>
      <c r="U67" s="52">
        <v>104.3</v>
      </c>
      <c r="V67" s="52">
        <v>104.3</v>
      </c>
      <c r="W67" s="52">
        <v>104.3</v>
      </c>
      <c r="X67" s="52">
        <v>104.3</v>
      </c>
      <c r="Y67" s="52">
        <v>104.3</v>
      </c>
      <c r="Z67" s="52">
        <v>104.3</v>
      </c>
      <c r="AA67" s="52">
        <v>104.3</v>
      </c>
      <c r="AB67" s="52">
        <v>104.3</v>
      </c>
      <c r="AC67" s="52">
        <v>104.3</v>
      </c>
      <c r="AD67" s="52">
        <v>104.3</v>
      </c>
      <c r="AE67" s="52">
        <v>104.3</v>
      </c>
      <c r="AF67" s="52">
        <v>104.3</v>
      </c>
      <c r="AG67" s="52">
        <v>104.3</v>
      </c>
      <c r="AH67" s="52">
        <v>104.3</v>
      </c>
      <c r="AI67" s="52">
        <v>104.3</v>
      </c>
      <c r="AJ67" s="52">
        <v>104.3</v>
      </c>
      <c r="AK67" s="52">
        <v>104.3</v>
      </c>
      <c r="AL67" s="52">
        <v>104.3</v>
      </c>
      <c r="AM67" s="52">
        <v>104.3</v>
      </c>
      <c r="AN67" s="52">
        <v>104.3</v>
      </c>
      <c r="AO67" s="52">
        <v>104.3</v>
      </c>
      <c r="AP67" s="52">
        <v>104.3</v>
      </c>
      <c r="AQ67" s="52">
        <v>104.3</v>
      </c>
      <c r="AR67" s="52">
        <v>104.3</v>
      </c>
      <c r="AS67" s="52">
        <v>104.3</v>
      </c>
      <c r="AT67" s="52">
        <v>104.3</v>
      </c>
      <c r="AU67" s="52">
        <v>104.3</v>
      </c>
      <c r="AV67" s="52">
        <v>104.3</v>
      </c>
      <c r="AW67" s="52">
        <v>104.3</v>
      </c>
      <c r="AX67" s="52">
        <v>104.3</v>
      </c>
      <c r="AY67" s="52">
        <v>104.3</v>
      </c>
      <c r="AZ67" s="52">
        <v>104.3</v>
      </c>
      <c r="BA67" s="52">
        <v>104.3</v>
      </c>
      <c r="BB67" s="52">
        <v>104.3</v>
      </c>
      <c r="BC67" s="52">
        <v>104.3</v>
      </c>
      <c r="BD67" s="52">
        <v>104.3</v>
      </c>
      <c r="BE67" s="52">
        <v>104.3</v>
      </c>
      <c r="BF67" s="52">
        <v>104.3</v>
      </c>
      <c r="BG67" s="52">
        <v>104.3</v>
      </c>
      <c r="BH67" s="52">
        <v>104.3</v>
      </c>
      <c r="BI67" s="52">
        <v>104.3</v>
      </c>
      <c r="BJ67" s="55">
        <v>104.5</v>
      </c>
      <c r="BK67" s="55">
        <v>105.6</v>
      </c>
      <c r="BL67" s="55">
        <v>105.7</v>
      </c>
      <c r="BM67" s="53" t="s">
        <v>106</v>
      </c>
      <c r="BN67" s="53" t="s">
        <v>106</v>
      </c>
    </row>
    <row r="68" spans="1:66" x14ac:dyDescent="0.3">
      <c r="A68" s="51" t="s">
        <v>168</v>
      </c>
      <c r="B68" s="52">
        <v>103.7</v>
      </c>
      <c r="C68" s="52">
        <v>103.7</v>
      </c>
      <c r="D68" s="52">
        <v>103.7</v>
      </c>
      <c r="E68" s="52">
        <v>103.7</v>
      </c>
      <c r="F68" s="52">
        <v>103.7</v>
      </c>
      <c r="G68" s="52">
        <v>103.7</v>
      </c>
      <c r="H68" s="52">
        <v>103.7</v>
      </c>
      <c r="I68" s="52">
        <v>103.7</v>
      </c>
      <c r="J68" s="52">
        <v>103.7</v>
      </c>
      <c r="K68" s="52">
        <v>103.7</v>
      </c>
      <c r="L68" s="52">
        <v>103.7</v>
      </c>
      <c r="M68" s="52">
        <v>103.7</v>
      </c>
      <c r="N68" s="52">
        <v>103.7</v>
      </c>
      <c r="O68" s="52">
        <v>103.7</v>
      </c>
      <c r="P68" s="52">
        <v>103.7</v>
      </c>
      <c r="Q68" s="52">
        <v>103.7</v>
      </c>
      <c r="R68" s="52">
        <v>103.7</v>
      </c>
      <c r="S68" s="52">
        <v>103.7</v>
      </c>
      <c r="T68" s="52">
        <v>103.7</v>
      </c>
      <c r="U68" s="52">
        <v>103.7</v>
      </c>
      <c r="V68" s="52">
        <v>103.7</v>
      </c>
      <c r="W68" s="52">
        <v>103.7</v>
      </c>
      <c r="X68" s="52">
        <v>103.7</v>
      </c>
      <c r="Y68" s="52">
        <v>103.7</v>
      </c>
      <c r="Z68" s="52">
        <v>103.7</v>
      </c>
      <c r="AA68" s="52">
        <v>103.7</v>
      </c>
      <c r="AB68" s="52">
        <v>103.7</v>
      </c>
      <c r="AC68" s="52">
        <v>103.7</v>
      </c>
      <c r="AD68" s="52">
        <v>103.7</v>
      </c>
      <c r="AE68" s="52">
        <v>103.7</v>
      </c>
      <c r="AF68" s="52">
        <v>103.7</v>
      </c>
      <c r="AG68" s="52">
        <v>103.7</v>
      </c>
      <c r="AH68" s="52">
        <v>103.7</v>
      </c>
      <c r="AI68" s="52">
        <v>103.7</v>
      </c>
      <c r="AJ68" s="52">
        <v>103.7</v>
      </c>
      <c r="AK68" s="52">
        <v>103.7</v>
      </c>
      <c r="AL68" s="52">
        <v>103.7</v>
      </c>
      <c r="AM68" s="52">
        <v>103.7</v>
      </c>
      <c r="AN68" s="52">
        <v>103.7</v>
      </c>
      <c r="AO68" s="52">
        <v>103.7</v>
      </c>
      <c r="AP68" s="52">
        <v>103.7</v>
      </c>
      <c r="AQ68" s="52">
        <v>103.7</v>
      </c>
      <c r="AR68" s="52">
        <v>103.7</v>
      </c>
      <c r="AS68" s="52">
        <v>103.7</v>
      </c>
      <c r="AT68" s="52">
        <v>103.7</v>
      </c>
      <c r="AU68" s="52">
        <v>103.7</v>
      </c>
      <c r="AV68" s="52">
        <v>103.7</v>
      </c>
      <c r="AW68" s="52">
        <v>103.7</v>
      </c>
      <c r="AX68" s="52">
        <v>103.7</v>
      </c>
      <c r="AY68" s="52">
        <v>103.7</v>
      </c>
      <c r="AZ68" s="52">
        <v>103.7</v>
      </c>
      <c r="BA68" s="52">
        <v>103.7</v>
      </c>
      <c r="BB68" s="52">
        <v>103.7</v>
      </c>
      <c r="BC68" s="52">
        <v>103.7</v>
      </c>
      <c r="BD68" s="52">
        <v>103.7</v>
      </c>
      <c r="BE68" s="52">
        <v>103.7</v>
      </c>
      <c r="BF68" s="52">
        <v>103.7</v>
      </c>
      <c r="BG68" s="52">
        <v>103.7</v>
      </c>
      <c r="BH68" s="52">
        <v>103.7</v>
      </c>
      <c r="BI68" s="52">
        <v>103.7</v>
      </c>
      <c r="BJ68" s="52">
        <v>103.7</v>
      </c>
      <c r="BK68" s="55">
        <v>104.7</v>
      </c>
      <c r="BL68" s="55">
        <v>104.7</v>
      </c>
      <c r="BM68" s="55">
        <v>104.2</v>
      </c>
      <c r="BN68" s="53" t="s">
        <v>106</v>
      </c>
    </row>
    <row r="69" spans="1:66" x14ac:dyDescent="0.3">
      <c r="A69" s="51" t="s">
        <v>169</v>
      </c>
      <c r="B69" s="52">
        <v>101.4</v>
      </c>
      <c r="C69" s="52">
        <v>101.4</v>
      </c>
      <c r="D69" s="52">
        <v>101.4</v>
      </c>
      <c r="E69" s="52">
        <v>101.4</v>
      </c>
      <c r="F69" s="52">
        <v>101.4</v>
      </c>
      <c r="G69" s="52">
        <v>101.4</v>
      </c>
      <c r="H69" s="52">
        <v>101.4</v>
      </c>
      <c r="I69" s="52">
        <v>101.4</v>
      </c>
      <c r="J69" s="52">
        <v>101.4</v>
      </c>
      <c r="K69" s="52">
        <v>101.4</v>
      </c>
      <c r="L69" s="52">
        <v>101.4</v>
      </c>
      <c r="M69" s="52">
        <v>101.4</v>
      </c>
      <c r="N69" s="52">
        <v>101.4</v>
      </c>
      <c r="O69" s="52">
        <v>101.4</v>
      </c>
      <c r="P69" s="52">
        <v>101.4</v>
      </c>
      <c r="Q69" s="52">
        <v>101.4</v>
      </c>
      <c r="R69" s="52">
        <v>101.4</v>
      </c>
      <c r="S69" s="52">
        <v>101.4</v>
      </c>
      <c r="T69" s="52">
        <v>101.4</v>
      </c>
      <c r="U69" s="52">
        <v>101.4</v>
      </c>
      <c r="V69" s="52">
        <v>101.4</v>
      </c>
      <c r="W69" s="52">
        <v>101.4</v>
      </c>
      <c r="X69" s="52">
        <v>101.4</v>
      </c>
      <c r="Y69" s="52">
        <v>101.4</v>
      </c>
      <c r="Z69" s="52">
        <v>101.4</v>
      </c>
      <c r="AA69" s="52">
        <v>101.4</v>
      </c>
      <c r="AB69" s="52">
        <v>101.4</v>
      </c>
      <c r="AC69" s="52">
        <v>101.4</v>
      </c>
      <c r="AD69" s="52">
        <v>101.4</v>
      </c>
      <c r="AE69" s="52">
        <v>101.4</v>
      </c>
      <c r="AF69" s="52">
        <v>101.4</v>
      </c>
      <c r="AG69" s="52">
        <v>101.4</v>
      </c>
      <c r="AH69" s="52">
        <v>101.4</v>
      </c>
      <c r="AI69" s="52">
        <v>101.4</v>
      </c>
      <c r="AJ69" s="52">
        <v>101.4</v>
      </c>
      <c r="AK69" s="52">
        <v>101.4</v>
      </c>
      <c r="AL69" s="52">
        <v>101.4</v>
      </c>
      <c r="AM69" s="52">
        <v>101.4</v>
      </c>
      <c r="AN69" s="52">
        <v>101.4</v>
      </c>
      <c r="AO69" s="52">
        <v>101.4</v>
      </c>
      <c r="AP69" s="52">
        <v>101.4</v>
      </c>
      <c r="AQ69" s="52">
        <v>101.4</v>
      </c>
      <c r="AR69" s="52">
        <v>101.4</v>
      </c>
      <c r="AS69" s="52">
        <v>101.4</v>
      </c>
      <c r="AT69" s="52">
        <v>101.4</v>
      </c>
      <c r="AU69" s="52">
        <v>101.4</v>
      </c>
      <c r="AV69" s="52">
        <v>101.4</v>
      </c>
      <c r="AW69" s="52">
        <v>101.4</v>
      </c>
      <c r="AX69" s="52">
        <v>101.4</v>
      </c>
      <c r="AY69" s="52">
        <v>101.4</v>
      </c>
      <c r="AZ69" s="52">
        <v>101.4</v>
      </c>
      <c r="BA69" s="52">
        <v>101.4</v>
      </c>
      <c r="BB69" s="52">
        <v>101.4</v>
      </c>
      <c r="BC69" s="52">
        <v>101.4</v>
      </c>
      <c r="BD69" s="52">
        <v>101.4</v>
      </c>
      <c r="BE69" s="52">
        <v>101.4</v>
      </c>
      <c r="BF69" s="52">
        <v>101.4</v>
      </c>
      <c r="BG69" s="52">
        <v>101.4</v>
      </c>
      <c r="BH69" s="52">
        <v>101.4</v>
      </c>
      <c r="BI69" s="52">
        <v>101.4</v>
      </c>
      <c r="BJ69" s="52">
        <v>101.4</v>
      </c>
      <c r="BK69" s="52">
        <v>101.4</v>
      </c>
      <c r="BL69" s="55">
        <v>101.4</v>
      </c>
      <c r="BM69" s="55">
        <v>100.9</v>
      </c>
      <c r="BN69" s="55">
        <v>100.8</v>
      </c>
    </row>
    <row r="70" spans="1:66" x14ac:dyDescent="0.3">
      <c r="A70" s="51" t="s">
        <v>170</v>
      </c>
      <c r="B70" s="52">
        <v>103.7</v>
      </c>
      <c r="C70" s="52">
        <v>103.7</v>
      </c>
      <c r="D70" s="52">
        <v>103.7</v>
      </c>
      <c r="E70" s="52">
        <v>103.7</v>
      </c>
      <c r="F70" s="52">
        <v>103.7</v>
      </c>
      <c r="G70" s="52">
        <v>103.7</v>
      </c>
      <c r="H70" s="52">
        <v>103.7</v>
      </c>
      <c r="I70" s="52">
        <v>103.7</v>
      </c>
      <c r="J70" s="52">
        <v>103.7</v>
      </c>
      <c r="K70" s="52">
        <v>103.7</v>
      </c>
      <c r="L70" s="52">
        <v>103.7</v>
      </c>
      <c r="M70" s="52">
        <v>103.7</v>
      </c>
      <c r="N70" s="52">
        <v>103.7</v>
      </c>
      <c r="O70" s="52">
        <v>103.7</v>
      </c>
      <c r="P70" s="52">
        <v>103.7</v>
      </c>
      <c r="Q70" s="52">
        <v>103.7</v>
      </c>
      <c r="R70" s="52">
        <v>103.7</v>
      </c>
      <c r="S70" s="52">
        <v>103.7</v>
      </c>
      <c r="T70" s="52">
        <v>103.7</v>
      </c>
      <c r="U70" s="52">
        <v>103.7</v>
      </c>
      <c r="V70" s="52">
        <v>103.7</v>
      </c>
      <c r="W70" s="52">
        <v>103.7</v>
      </c>
      <c r="X70" s="52">
        <v>103.7</v>
      </c>
      <c r="Y70" s="52">
        <v>103.7</v>
      </c>
      <c r="Z70" s="52">
        <v>103.7</v>
      </c>
      <c r="AA70" s="52">
        <v>103.7</v>
      </c>
      <c r="AB70" s="52">
        <v>103.7</v>
      </c>
      <c r="AC70" s="52">
        <v>103.7</v>
      </c>
      <c r="AD70" s="52">
        <v>103.7</v>
      </c>
      <c r="AE70" s="52">
        <v>103.7</v>
      </c>
      <c r="AF70" s="52">
        <v>103.7</v>
      </c>
      <c r="AG70" s="52">
        <v>103.7</v>
      </c>
      <c r="AH70" s="52">
        <v>103.7</v>
      </c>
      <c r="AI70" s="52">
        <v>103.7</v>
      </c>
      <c r="AJ70" s="52">
        <v>103.7</v>
      </c>
      <c r="AK70" s="52">
        <v>103.7</v>
      </c>
      <c r="AL70" s="52">
        <v>103.7</v>
      </c>
      <c r="AM70" s="52">
        <v>103.7</v>
      </c>
      <c r="AN70" s="52">
        <v>103.7</v>
      </c>
      <c r="AO70" s="52">
        <v>103.7</v>
      </c>
      <c r="AP70" s="52">
        <v>103.7</v>
      </c>
      <c r="AQ70" s="52">
        <v>103.7</v>
      </c>
      <c r="AR70" s="52">
        <v>103.7</v>
      </c>
      <c r="AS70" s="52">
        <v>103.7</v>
      </c>
      <c r="AT70" s="52">
        <v>103.7</v>
      </c>
      <c r="AU70" s="52">
        <v>103.7</v>
      </c>
      <c r="AV70" s="52">
        <v>103.7</v>
      </c>
      <c r="AW70" s="52">
        <v>103.7</v>
      </c>
      <c r="AX70" s="52">
        <v>103.7</v>
      </c>
      <c r="AY70" s="52">
        <v>103.7</v>
      </c>
      <c r="AZ70" s="52">
        <v>103.7</v>
      </c>
      <c r="BA70" s="52">
        <v>103.7</v>
      </c>
      <c r="BB70" s="52">
        <v>103.7</v>
      </c>
      <c r="BC70" s="52">
        <v>103.7</v>
      </c>
      <c r="BD70" s="52">
        <v>103.7</v>
      </c>
      <c r="BE70" s="52">
        <v>103.7</v>
      </c>
      <c r="BF70" s="52">
        <v>103.7</v>
      </c>
      <c r="BG70" s="52">
        <v>103.7</v>
      </c>
      <c r="BH70" s="52">
        <v>103.7</v>
      </c>
      <c r="BI70" s="52">
        <v>103.7</v>
      </c>
      <c r="BJ70" s="52">
        <v>103.7</v>
      </c>
      <c r="BK70" s="52">
        <v>103.7</v>
      </c>
      <c r="BL70" s="52">
        <v>103.7</v>
      </c>
      <c r="BM70" s="55">
        <v>103.1</v>
      </c>
      <c r="BN70" s="55">
        <v>103.1</v>
      </c>
    </row>
    <row r="71" spans="1:66" x14ac:dyDescent="0.3">
      <c r="A71" s="51" t="s">
        <v>171</v>
      </c>
      <c r="B71" s="52">
        <v>104.1</v>
      </c>
      <c r="C71" s="52">
        <v>104.1</v>
      </c>
      <c r="D71" s="52">
        <v>104.1</v>
      </c>
      <c r="E71" s="52">
        <v>104.1</v>
      </c>
      <c r="F71" s="52">
        <v>104.1</v>
      </c>
      <c r="G71" s="52">
        <v>104.1</v>
      </c>
      <c r="H71" s="52">
        <v>104.1</v>
      </c>
      <c r="I71" s="52">
        <v>104.1</v>
      </c>
      <c r="J71" s="52">
        <v>104.1</v>
      </c>
      <c r="K71" s="52">
        <v>104.1</v>
      </c>
      <c r="L71" s="52">
        <v>104.1</v>
      </c>
      <c r="M71" s="52">
        <v>104.1</v>
      </c>
      <c r="N71" s="52">
        <v>104.1</v>
      </c>
      <c r="O71" s="52">
        <v>104.1</v>
      </c>
      <c r="P71" s="52">
        <v>104.1</v>
      </c>
      <c r="Q71" s="52">
        <v>104.1</v>
      </c>
      <c r="R71" s="52">
        <v>104.1</v>
      </c>
      <c r="S71" s="52">
        <v>104.1</v>
      </c>
      <c r="T71" s="52">
        <v>104.1</v>
      </c>
      <c r="U71" s="52">
        <v>104.1</v>
      </c>
      <c r="V71" s="52">
        <v>104.1</v>
      </c>
      <c r="W71" s="52">
        <v>104.1</v>
      </c>
      <c r="X71" s="52">
        <v>104.1</v>
      </c>
      <c r="Y71" s="52">
        <v>104.1</v>
      </c>
      <c r="Z71" s="52">
        <v>104.1</v>
      </c>
      <c r="AA71" s="52">
        <v>104.1</v>
      </c>
      <c r="AB71" s="52">
        <v>104.1</v>
      </c>
      <c r="AC71" s="52">
        <v>104.1</v>
      </c>
      <c r="AD71" s="52">
        <v>104.1</v>
      </c>
      <c r="AE71" s="52">
        <v>104.1</v>
      </c>
      <c r="AF71" s="52">
        <v>104.1</v>
      </c>
      <c r="AG71" s="52">
        <v>104.1</v>
      </c>
      <c r="AH71" s="52">
        <v>104.1</v>
      </c>
      <c r="AI71" s="52">
        <v>104.1</v>
      </c>
      <c r="AJ71" s="52">
        <v>104.1</v>
      </c>
      <c r="AK71" s="52">
        <v>104.1</v>
      </c>
      <c r="AL71" s="52">
        <v>104.1</v>
      </c>
      <c r="AM71" s="52">
        <v>104.1</v>
      </c>
      <c r="AN71" s="52">
        <v>104.1</v>
      </c>
      <c r="AO71" s="52">
        <v>104.1</v>
      </c>
      <c r="AP71" s="52">
        <v>104.1</v>
      </c>
      <c r="AQ71" s="52">
        <v>104.1</v>
      </c>
      <c r="AR71" s="52">
        <v>104.1</v>
      </c>
      <c r="AS71" s="52">
        <v>104.1</v>
      </c>
      <c r="AT71" s="52">
        <v>104.1</v>
      </c>
      <c r="AU71" s="52">
        <v>104.1</v>
      </c>
      <c r="AV71" s="52">
        <v>104.1</v>
      </c>
      <c r="AW71" s="52">
        <v>104.1</v>
      </c>
      <c r="AX71" s="52">
        <v>104.1</v>
      </c>
      <c r="AY71" s="52">
        <v>104.1</v>
      </c>
      <c r="AZ71" s="52">
        <v>104.1</v>
      </c>
      <c r="BA71" s="52">
        <v>104.1</v>
      </c>
      <c r="BB71" s="52">
        <v>104.1</v>
      </c>
      <c r="BC71" s="52">
        <v>104.1</v>
      </c>
      <c r="BD71" s="52">
        <v>104.1</v>
      </c>
      <c r="BE71" s="52">
        <v>104.1</v>
      </c>
      <c r="BF71" s="52">
        <v>104.1</v>
      </c>
      <c r="BG71" s="52">
        <v>104.1</v>
      </c>
      <c r="BH71" s="52">
        <v>104.1</v>
      </c>
      <c r="BI71" s="52">
        <v>104.1</v>
      </c>
      <c r="BJ71" s="52">
        <v>104.1</v>
      </c>
      <c r="BK71" s="52">
        <v>104.1</v>
      </c>
      <c r="BL71" s="52">
        <v>104.1</v>
      </c>
      <c r="BM71" s="52">
        <v>104.1</v>
      </c>
      <c r="BN71" s="55">
        <v>104.2</v>
      </c>
    </row>
    <row r="72" spans="1:66" x14ac:dyDescent="0.3">
      <c r="A72" s="51" t="s">
        <v>172</v>
      </c>
      <c r="B72" s="52">
        <v>100.2</v>
      </c>
      <c r="C72" s="52">
        <v>100.2</v>
      </c>
      <c r="D72" s="52">
        <v>100.2</v>
      </c>
      <c r="E72" s="52">
        <v>100.2</v>
      </c>
      <c r="F72" s="52">
        <v>100.2</v>
      </c>
      <c r="G72" s="52">
        <v>100.2</v>
      </c>
      <c r="H72" s="52">
        <v>100.2</v>
      </c>
      <c r="I72" s="52">
        <v>100.2</v>
      </c>
      <c r="J72" s="52">
        <v>100.2</v>
      </c>
      <c r="K72" s="52">
        <v>100.2</v>
      </c>
      <c r="L72" s="52">
        <v>100.2</v>
      </c>
      <c r="M72" s="52">
        <v>100.2</v>
      </c>
      <c r="N72" s="52">
        <v>100.2</v>
      </c>
      <c r="O72" s="52">
        <v>100.2</v>
      </c>
      <c r="P72" s="52">
        <v>100.2</v>
      </c>
      <c r="Q72" s="52">
        <v>100.2</v>
      </c>
      <c r="R72" s="52">
        <v>100.2</v>
      </c>
      <c r="S72" s="52">
        <v>100.2</v>
      </c>
      <c r="T72" s="52">
        <v>100.2</v>
      </c>
      <c r="U72" s="52">
        <v>100.2</v>
      </c>
      <c r="V72" s="52">
        <v>100.2</v>
      </c>
      <c r="W72" s="52">
        <v>100.2</v>
      </c>
      <c r="X72" s="52">
        <v>100.2</v>
      </c>
      <c r="Y72" s="52">
        <v>100.2</v>
      </c>
      <c r="Z72" s="52">
        <v>100.2</v>
      </c>
      <c r="AA72" s="52">
        <v>100.2</v>
      </c>
      <c r="AB72" s="52">
        <v>100.2</v>
      </c>
      <c r="AC72" s="52">
        <v>100.2</v>
      </c>
      <c r="AD72" s="52">
        <v>100.2</v>
      </c>
      <c r="AE72" s="52">
        <v>100.2</v>
      </c>
      <c r="AF72" s="52">
        <v>100.2</v>
      </c>
      <c r="AG72" s="52">
        <v>100.2</v>
      </c>
      <c r="AH72" s="52">
        <v>100.2</v>
      </c>
      <c r="AI72" s="52">
        <v>100.2</v>
      </c>
      <c r="AJ72" s="52">
        <v>100.2</v>
      </c>
      <c r="AK72" s="52">
        <v>100.2</v>
      </c>
      <c r="AL72" s="52">
        <v>100.2</v>
      </c>
      <c r="AM72" s="52">
        <v>100.2</v>
      </c>
      <c r="AN72" s="52">
        <v>100.2</v>
      </c>
      <c r="AO72" s="52">
        <v>100.2</v>
      </c>
      <c r="AP72" s="52">
        <v>100.2</v>
      </c>
      <c r="AQ72" s="52">
        <v>100.2</v>
      </c>
      <c r="AR72" s="52">
        <v>100.2</v>
      </c>
      <c r="AS72" s="52">
        <v>100.2</v>
      </c>
      <c r="AT72" s="52">
        <v>100.2</v>
      </c>
      <c r="AU72" s="52">
        <v>100.2</v>
      </c>
      <c r="AV72" s="52">
        <v>100.2</v>
      </c>
      <c r="AW72" s="52">
        <v>100.2</v>
      </c>
      <c r="AX72" s="52">
        <v>100.2</v>
      </c>
      <c r="AY72" s="52">
        <v>100.2</v>
      </c>
      <c r="AZ72" s="52">
        <v>100.2</v>
      </c>
      <c r="BA72" s="52">
        <v>100.2</v>
      </c>
      <c r="BB72" s="52">
        <v>100.2</v>
      </c>
      <c r="BC72" s="52">
        <v>100.2</v>
      </c>
      <c r="BD72" s="52">
        <v>100.2</v>
      </c>
      <c r="BE72" s="52">
        <v>100.2</v>
      </c>
      <c r="BF72" s="52">
        <v>100.2</v>
      </c>
      <c r="BG72" s="52">
        <v>100.2</v>
      </c>
      <c r="BH72" s="52">
        <v>100.2</v>
      </c>
      <c r="BI72" s="52">
        <v>100.2</v>
      </c>
      <c r="BJ72" s="52">
        <v>100.2</v>
      </c>
      <c r="BK72" s="52">
        <v>100.2</v>
      </c>
      <c r="BL72" s="52">
        <v>100.2</v>
      </c>
      <c r="BM72" s="52">
        <v>100.2</v>
      </c>
      <c r="BN72" s="52">
        <v>100.2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2011 vs transitoire vs aides</vt:lpstr>
      <vt:lpstr>2023</vt:lpstr>
      <vt:lpstr>2011</vt:lpstr>
      <vt:lpstr>2020</vt:lpstr>
      <vt:lpstr>2021</vt:lpstr>
      <vt:lpstr>Coefficient L</vt:lpstr>
      <vt:lpstr>ICHTrev</vt:lpstr>
      <vt:lpstr>FM0ABE</vt:lpstr>
      <vt:lpstr>Indice0105</vt:lpstr>
      <vt:lpstr>codes</vt:lpstr>
      <vt:lpstr>liste</vt:lpstr>
      <vt:lpstr>'2011 vs transitoire vs 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Mauritz 2-in-1</dc:creator>
  <cp:lastModifiedBy>Adrien Dain</cp:lastModifiedBy>
  <cp:lastPrinted>2021-05-12T16:01:20Z</cp:lastPrinted>
  <dcterms:created xsi:type="dcterms:W3CDTF">2020-03-12T17:35:41Z</dcterms:created>
  <dcterms:modified xsi:type="dcterms:W3CDTF">2023-12-05T09:49:51Z</dcterms:modified>
</cp:coreProperties>
</file>