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. AAMF 2021\VI GT TECHNICO-ECONOMIQUE 6j\2021.04.13 mail\"/>
    </mc:Choice>
  </mc:AlternateContent>
  <xr:revisionPtr revIDLastSave="0" documentId="13_ncr:1_{7E38B3DB-5E92-42C2-841A-280131B37BEC}" xr6:coauthVersionLast="47" xr6:coauthVersionMax="47" xr10:uidLastSave="{00000000-0000-0000-0000-000000000000}"/>
  <bookViews>
    <workbookView xWindow="-110" yWindow="-110" windowWidth="19420" windowHeight="10420" xr2:uid="{03295B67-72AD-41B9-8F23-211DC233E88E}"/>
  </bookViews>
  <sheets>
    <sheet name="2011 vs transitoire vs aides" sheetId="1" r:id="rId1"/>
  </sheets>
  <definedNames>
    <definedName name="_xlnm.Print_Area" localSheetId="0">'2011 vs transitoire vs aides'!$A$1:$L$18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7" i="1"/>
  <c r="G18" i="1" s="1"/>
  <c r="I17" i="1"/>
  <c r="I18" i="1" s="1"/>
  <c r="K17" i="1"/>
  <c r="K18" i="1" s="1"/>
  <c r="E17" i="1"/>
  <c r="E18" i="1" s="1"/>
  <c r="G15" i="1"/>
  <c r="G16" i="1" s="1"/>
  <c r="I15" i="1"/>
  <c r="I16" i="1" s="1"/>
  <c r="K15" i="1"/>
  <c r="K16" i="1" s="1"/>
  <c r="E15" i="1"/>
  <c r="E16" i="1" s="1"/>
  <c r="F18" i="1" l="1"/>
  <c r="F16" i="1"/>
  <c r="G7" i="1" l="1"/>
  <c r="G8" i="1" s="1"/>
  <c r="I7" i="1"/>
  <c r="K7" i="1"/>
  <c r="E7" i="1"/>
  <c r="G14" i="1" l="1"/>
  <c r="I14" i="1"/>
  <c r="K14" i="1"/>
  <c r="E14" i="1"/>
  <c r="G12" i="1"/>
  <c r="I12" i="1"/>
  <c r="K12" i="1"/>
  <c r="E12" i="1"/>
  <c r="G10" i="1"/>
  <c r="I10" i="1"/>
  <c r="K10" i="1"/>
  <c r="I8" i="1"/>
  <c r="K8" i="1"/>
  <c r="H12" i="1" l="1"/>
  <c r="F14" i="1"/>
  <c r="L14" i="1"/>
  <c r="J12" i="1"/>
  <c r="F12" i="1"/>
  <c r="L12" i="1"/>
  <c r="L18" i="1"/>
  <c r="L16" i="1"/>
  <c r="J18" i="1"/>
  <c r="J16" i="1"/>
  <c r="J14" i="1"/>
  <c r="H18" i="1"/>
  <c r="H16" i="1"/>
  <c r="H14" i="1"/>
</calcChain>
</file>

<file path=xl/sharedStrings.xml><?xml version="1.0" encoding="utf-8"?>
<sst xmlns="http://schemas.openxmlformats.org/spreadsheetml/2006/main" count="32" uniqueCount="18">
  <si>
    <t>GWH/an</t>
  </si>
  <si>
    <t>Nm3/h</t>
  </si>
  <si>
    <t>NOUVEAU TARIF SANS FUMIER</t>
  </si>
  <si>
    <t>NOUVEAU TARIF AVEC 60% FUMIER</t>
  </si>
  <si>
    <t>CA annuel</t>
  </si>
  <si>
    <t xml:space="preserve">ANCIEN TARIF </t>
  </si>
  <si>
    <t>plage de débit et de puissance</t>
  </si>
  <si>
    <t>Energie produite</t>
  </si>
  <si>
    <t>Débit contractualisé</t>
  </si>
  <si>
    <t>€/MWh</t>
  </si>
  <si>
    <t>€</t>
  </si>
  <si>
    <t>unités</t>
  </si>
  <si>
    <t>Débit injecté</t>
  </si>
  <si>
    <r>
      <rPr>
        <b/>
        <sz val="11"/>
        <color rgb="FFFF0000"/>
        <rFont val="Calibri"/>
        <family val="2"/>
        <scheme val="minor"/>
      </rPr>
      <t xml:space="preserve">SANS
</t>
    </r>
    <r>
      <rPr>
        <sz val="11"/>
        <color theme="1"/>
        <rFont val="Calibri"/>
        <family val="2"/>
        <scheme val="minor"/>
      </rPr>
      <t>AIDES ADEME</t>
    </r>
  </si>
  <si>
    <r>
      <rPr>
        <b/>
        <sz val="11"/>
        <color rgb="FFFF0000"/>
        <rFont val="Calibri"/>
        <family val="2"/>
        <scheme val="minor"/>
      </rPr>
      <t>AVEC</t>
    </r>
    <r>
      <rPr>
        <sz val="11"/>
        <color theme="1"/>
        <rFont val="Calibri"/>
        <family val="2"/>
        <scheme val="minor"/>
      </rPr>
      <t xml:space="preserve">
AIDES ADEME</t>
    </r>
  </si>
  <si>
    <t>Version du 12/04/2021</t>
  </si>
  <si>
    <t>Comparatif ancien tarif / nouveau tarif transitoire du 23/11/2020</t>
  </si>
  <si>
    <t>helene@aamf.fr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</si>
</sst>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164" fontId="0" fillId="0" borderId="7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9" fontId="3" fillId="0" borderId="5" xfId="2" applyFont="1" applyBorder="1" applyAlignment="1">
      <alignment horizontal="center" vertical="center"/>
    </xf>
    <xf numFmtId="9" fontId="3" fillId="0" borderId="8" xfId="2" applyFont="1" applyBorder="1" applyAlignment="1">
      <alignment horizontal="center" vertical="center"/>
    </xf>
    <xf numFmtId="9" fontId="3" fillId="0" borderId="3" xfId="2" applyFont="1" applyBorder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9" fontId="3" fillId="0" borderId="0" xfId="2" applyFont="1" applyAlignment="1">
      <alignment horizontal="center" vertical="center"/>
    </xf>
    <xf numFmtId="9" fontId="3" fillId="0" borderId="2" xfId="2" applyFont="1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9" fontId="3" fillId="0" borderId="18" xfId="2" applyFon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9" fontId="3" fillId="0" borderId="17" xfId="2" applyFont="1" applyBorder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6" fillId="0" borderId="0" xfId="3" applyAlignment="1">
      <alignment horizontal="left" vertical="center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52918</xdr:colOff>
      <xdr:row>0</xdr:row>
      <xdr:rowOff>0</xdr:rowOff>
    </xdr:from>
    <xdr:to>
      <xdr:col>2</xdr:col>
      <xdr:colOff>1894418</xdr:colOff>
      <xdr:row>4</xdr:row>
      <xdr:rowOff>153458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31FDE6-57FA-4AF9-83AF-0901A3F6D92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24" b="10986"/>
        <a:stretch/>
      </xdr:blipFill>
      <xdr:spPr bwMode="auto">
        <a:xfrm>
          <a:off x="1095376" y="0"/>
          <a:ext cx="1841500" cy="8995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ene@aamf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A0E11-33FD-40EE-BECB-F1AD73E71895}">
  <sheetPr>
    <pageSetUpPr fitToPage="1"/>
  </sheetPr>
  <dimension ref="A1:L27"/>
  <sheetViews>
    <sheetView tabSelected="1" zoomScale="120" zoomScaleNormal="120" workbookViewId="0">
      <selection activeCell="G3" sqref="G3"/>
    </sheetView>
  </sheetViews>
  <sheetFormatPr baseColWidth="10" defaultColWidth="11.453125" defaultRowHeight="14.5" x14ac:dyDescent="0.35"/>
  <cols>
    <col min="1" max="1" width="11.453125" style="1"/>
    <col min="2" max="2" width="3.453125" style="1" customWidth="1"/>
    <col min="3" max="3" width="34.26953125" style="1" bestFit="1" customWidth="1"/>
    <col min="4" max="4" width="8.453125" style="2" bestFit="1" customWidth="1"/>
    <col min="5" max="5" width="12.81640625" style="1" customWidth="1"/>
    <col min="6" max="6" width="5.54296875" style="36" bestFit="1" customWidth="1"/>
    <col min="7" max="7" width="12.81640625" style="1" customWidth="1"/>
    <col min="8" max="8" width="5.54296875" style="36" bestFit="1" customWidth="1"/>
    <col min="9" max="9" width="12.81640625" style="1" customWidth="1"/>
    <col min="10" max="10" width="5.54296875" style="36" bestFit="1" customWidth="1"/>
    <col min="11" max="11" width="12.81640625" style="1" customWidth="1"/>
    <col min="12" max="12" width="5.54296875" style="36" bestFit="1" customWidth="1"/>
    <col min="13" max="16384" width="11.453125" style="1"/>
  </cols>
  <sheetData>
    <row r="1" spans="1:12" x14ac:dyDescent="0.35">
      <c r="D1" s="46" t="s">
        <v>16</v>
      </c>
    </row>
    <row r="2" spans="1:12" x14ac:dyDescent="0.35">
      <c r="D2" s="47" t="s">
        <v>15</v>
      </c>
    </row>
    <row r="3" spans="1:12" x14ac:dyDescent="0.35">
      <c r="D3" s="60" t="s">
        <v>17</v>
      </c>
    </row>
    <row r="4" spans="1:12" ht="15" thickBot="1" x14ac:dyDescent="0.4"/>
    <row r="5" spans="1:12" ht="15" thickBot="1" x14ac:dyDescent="0.4">
      <c r="A5" s="3"/>
      <c r="B5" s="3"/>
      <c r="C5" s="3"/>
      <c r="D5" s="21" t="s">
        <v>11</v>
      </c>
      <c r="E5" s="51" t="s">
        <v>6</v>
      </c>
      <c r="F5" s="52"/>
      <c r="G5" s="52"/>
      <c r="H5" s="52"/>
      <c r="I5" s="52"/>
      <c r="J5" s="52"/>
      <c r="K5" s="52"/>
      <c r="L5" s="53"/>
    </row>
    <row r="6" spans="1:12" x14ac:dyDescent="0.35">
      <c r="A6" s="3"/>
      <c r="B6" s="19" t="s">
        <v>7</v>
      </c>
      <c r="C6" s="20"/>
      <c r="D6" s="21" t="s">
        <v>0</v>
      </c>
      <c r="E6" s="54">
        <v>5</v>
      </c>
      <c r="F6" s="55"/>
      <c r="G6" s="54">
        <v>10</v>
      </c>
      <c r="H6" s="55"/>
      <c r="I6" s="54">
        <v>15</v>
      </c>
      <c r="J6" s="55"/>
      <c r="K6" s="54">
        <v>20</v>
      </c>
      <c r="L6" s="55"/>
    </row>
    <row r="7" spans="1:12" ht="15" customHeight="1" x14ac:dyDescent="0.35">
      <c r="A7" s="3"/>
      <c r="B7" s="14" t="s">
        <v>8</v>
      </c>
      <c r="C7" s="15"/>
      <c r="D7" s="23" t="s">
        <v>1</v>
      </c>
      <c r="E7" s="56">
        <f>E6*1000000/10.8/8760</f>
        <v>52.849653306274305</v>
      </c>
      <c r="F7" s="57"/>
      <c r="G7" s="56">
        <f t="shared" ref="G7:K7" si="0">G6*1000000/10.8/8760</f>
        <v>105.69930661254861</v>
      </c>
      <c r="H7" s="57"/>
      <c r="I7" s="56">
        <f t="shared" si="0"/>
        <v>158.54895991882293</v>
      </c>
      <c r="J7" s="57"/>
      <c r="K7" s="56">
        <f t="shared" si="0"/>
        <v>211.39861322509722</v>
      </c>
      <c r="L7" s="57"/>
    </row>
    <row r="8" spans="1:12" hidden="1" x14ac:dyDescent="0.35">
      <c r="A8" s="18"/>
      <c r="B8" s="7" t="s">
        <v>12</v>
      </c>
      <c r="C8" s="3"/>
      <c r="D8" s="22"/>
      <c r="E8" s="58">
        <v>53</v>
      </c>
      <c r="F8" s="59"/>
      <c r="G8" s="58">
        <f t="shared" ref="G8:K8" si="1">G7</f>
        <v>105.69930661254861</v>
      </c>
      <c r="H8" s="59"/>
      <c r="I8" s="58">
        <f t="shared" si="1"/>
        <v>158.54895991882293</v>
      </c>
      <c r="J8" s="59"/>
      <c r="K8" s="58">
        <f t="shared" si="1"/>
        <v>211.39861322509722</v>
      </c>
      <c r="L8" s="59"/>
    </row>
    <row r="9" spans="1:12" ht="15" customHeight="1" x14ac:dyDescent="0.35">
      <c r="A9" s="3"/>
      <c r="B9" s="16" t="s">
        <v>5</v>
      </c>
      <c r="C9" s="17"/>
      <c r="D9" s="22" t="s">
        <v>9</v>
      </c>
      <c r="E9" s="27">
        <v>136</v>
      </c>
      <c r="F9" s="32"/>
      <c r="G9" s="27">
        <v>123.7</v>
      </c>
      <c r="H9" s="32"/>
      <c r="I9" s="27">
        <v>112.6</v>
      </c>
      <c r="J9" s="32"/>
      <c r="K9" s="13">
        <v>104.5</v>
      </c>
      <c r="L9" s="32"/>
    </row>
    <row r="10" spans="1:12" ht="15" thickBot="1" x14ac:dyDescent="0.4">
      <c r="A10" s="18"/>
      <c r="B10" s="8"/>
      <c r="C10" s="6" t="s">
        <v>4</v>
      </c>
      <c r="D10" s="24" t="s">
        <v>10</v>
      </c>
      <c r="E10" s="28">
        <f>E9*E6*1000</f>
        <v>680000</v>
      </c>
      <c r="F10" s="33"/>
      <c r="G10" s="28">
        <f>G9*G6*1000</f>
        <v>1237000</v>
      </c>
      <c r="H10" s="33"/>
      <c r="I10" s="28">
        <f>I9*I6*1000</f>
        <v>1689000</v>
      </c>
      <c r="J10" s="33"/>
      <c r="K10" s="9">
        <f>K9*K6*1000</f>
        <v>2090000</v>
      </c>
      <c r="L10" s="33"/>
    </row>
    <row r="11" spans="1:12" x14ac:dyDescent="0.35">
      <c r="A11" s="48" t="s">
        <v>13</v>
      </c>
      <c r="B11" s="11" t="s">
        <v>3</v>
      </c>
      <c r="C11" s="11"/>
      <c r="D11" s="22" t="s">
        <v>9</v>
      </c>
      <c r="E11" s="25">
        <v>130.5</v>
      </c>
      <c r="F11" s="34"/>
      <c r="G11" s="12">
        <v>116.45</v>
      </c>
      <c r="H11" s="37"/>
      <c r="I11" s="25">
        <v>108.38</v>
      </c>
      <c r="J11" s="34"/>
      <c r="K11" s="12">
        <v>102.6</v>
      </c>
      <c r="L11" s="34"/>
    </row>
    <row r="12" spans="1:12" ht="15.75" customHeight="1" x14ac:dyDescent="0.35">
      <c r="A12" s="49"/>
      <c r="B12" s="3"/>
      <c r="C12" s="3" t="s">
        <v>4</v>
      </c>
      <c r="D12" s="22" t="s">
        <v>10</v>
      </c>
      <c r="E12" s="26">
        <f>E11*E6*1000</f>
        <v>652500</v>
      </c>
      <c r="F12" s="32">
        <f>-(1-E12/$E$10)</f>
        <v>-4.0441176470588203E-2</v>
      </c>
      <c r="G12" s="5">
        <f>G11*G6*1000</f>
        <v>1164500</v>
      </c>
      <c r="H12" s="35">
        <f>-(1-G12/$G$10)</f>
        <v>-5.8609539207760686E-2</v>
      </c>
      <c r="I12" s="26">
        <f>I11*I6*1000</f>
        <v>1625699.9999999998</v>
      </c>
      <c r="J12" s="32">
        <f>-(1-I12/$I$10)</f>
        <v>-3.7477797513321587E-2</v>
      </c>
      <c r="K12" s="5">
        <f>K11*K6*1000</f>
        <v>2052000</v>
      </c>
      <c r="L12" s="32">
        <f>-(1-K12/$K$10)</f>
        <v>-1.8181818181818188E-2</v>
      </c>
    </row>
    <row r="13" spans="1:12" x14ac:dyDescent="0.35">
      <c r="A13" s="49"/>
      <c r="B13" s="38" t="s">
        <v>2</v>
      </c>
      <c r="C13" s="39"/>
      <c r="D13" s="40" t="s">
        <v>9</v>
      </c>
      <c r="E13" s="41">
        <v>120.55</v>
      </c>
      <c r="F13" s="42"/>
      <c r="G13" s="43">
        <v>106.5</v>
      </c>
      <c r="H13" s="44"/>
      <c r="I13" s="41">
        <v>98.43</v>
      </c>
      <c r="J13" s="42"/>
      <c r="K13" s="43">
        <v>92.65</v>
      </c>
      <c r="L13" s="42"/>
    </row>
    <row r="14" spans="1:12" ht="15" thickBot="1" x14ac:dyDescent="0.4">
      <c r="A14" s="49"/>
      <c r="B14" s="3"/>
      <c r="C14" s="3" t="s">
        <v>4</v>
      </c>
      <c r="D14" s="22" t="s">
        <v>10</v>
      </c>
      <c r="E14" s="26">
        <f>E13*E6*1000</f>
        <v>602750</v>
      </c>
      <c r="F14" s="32">
        <f t="shared" ref="F14:F18" si="2">-(1-E14/$E$10)</f>
        <v>-0.11360294117647063</v>
      </c>
      <c r="G14" s="5">
        <f>G13*G6*1000</f>
        <v>1065000</v>
      </c>
      <c r="H14" s="35">
        <f t="shared" ref="H14:H18" si="3">-(1-G14/$G$10)</f>
        <v>-0.13904607922392886</v>
      </c>
      <c r="I14" s="26">
        <f>I13*I6*1000</f>
        <v>1476450</v>
      </c>
      <c r="J14" s="32">
        <f t="shared" ref="J14:J18" si="4">-(1-I14/$I$10)</f>
        <v>-0.1258436944937833</v>
      </c>
      <c r="K14" s="5">
        <f>K13*K6*1000</f>
        <v>1853000</v>
      </c>
      <c r="L14" s="32">
        <f>-(1-K14/$K$10)</f>
        <v>-0.11339712918660283</v>
      </c>
    </row>
    <row r="15" spans="1:12" x14ac:dyDescent="0.35">
      <c r="A15" s="48" t="s">
        <v>14</v>
      </c>
      <c r="B15" s="10" t="s">
        <v>3</v>
      </c>
      <c r="C15" s="29"/>
      <c r="D15" s="21" t="s">
        <v>9</v>
      </c>
      <c r="E15" s="25">
        <f>E11-5</f>
        <v>125.5</v>
      </c>
      <c r="F15" s="34"/>
      <c r="G15" s="25">
        <f>G11-5</f>
        <v>111.45</v>
      </c>
      <c r="H15" s="34"/>
      <c r="I15" s="25">
        <f>I11-5</f>
        <v>103.38</v>
      </c>
      <c r="J15" s="34"/>
      <c r="K15" s="25">
        <f>K11-5</f>
        <v>97.6</v>
      </c>
      <c r="L15" s="34"/>
    </row>
    <row r="16" spans="1:12" x14ac:dyDescent="0.35">
      <c r="A16" s="49"/>
      <c r="B16" s="7"/>
      <c r="C16" s="30" t="s">
        <v>4</v>
      </c>
      <c r="D16" s="22" t="s">
        <v>10</v>
      </c>
      <c r="E16" s="26">
        <f>E15*E6*1000</f>
        <v>627500</v>
      </c>
      <c r="F16" s="32">
        <f t="shared" si="2"/>
        <v>-7.7205882352941124E-2</v>
      </c>
      <c r="G16" s="26">
        <f>G15*G6*1000</f>
        <v>1114500</v>
      </c>
      <c r="H16" s="32">
        <f t="shared" si="3"/>
        <v>-9.9029911075181887E-2</v>
      </c>
      <c r="I16" s="26">
        <f>I15*I6*1000</f>
        <v>1550699.9999999998</v>
      </c>
      <c r="J16" s="32">
        <f t="shared" si="4"/>
        <v>-8.1882770870337573E-2</v>
      </c>
      <c r="K16" s="26">
        <f>K15*K6*1000</f>
        <v>1952000</v>
      </c>
      <c r="L16" s="32">
        <f>-(1-K16/$K$10)</f>
        <v>-6.6028708133971326E-2</v>
      </c>
    </row>
    <row r="17" spans="1:12" x14ac:dyDescent="0.35">
      <c r="A17" s="49"/>
      <c r="B17" s="38" t="s">
        <v>2</v>
      </c>
      <c r="C17" s="45"/>
      <c r="D17" s="40" t="s">
        <v>9</v>
      </c>
      <c r="E17" s="41">
        <f>E13-5</f>
        <v>115.55</v>
      </c>
      <c r="F17" s="42"/>
      <c r="G17" s="41">
        <f>G13-5</f>
        <v>101.5</v>
      </c>
      <c r="H17" s="42"/>
      <c r="I17" s="41">
        <f>I13-5</f>
        <v>93.43</v>
      </c>
      <c r="J17" s="42"/>
      <c r="K17" s="41">
        <f>K13-5</f>
        <v>87.65</v>
      </c>
      <c r="L17" s="42"/>
    </row>
    <row r="18" spans="1:12" ht="15" customHeight="1" thickBot="1" x14ac:dyDescent="0.4">
      <c r="A18" s="50"/>
      <c r="B18" s="8"/>
      <c r="C18" s="31" t="s">
        <v>4</v>
      </c>
      <c r="D18" s="24" t="s">
        <v>10</v>
      </c>
      <c r="E18" s="28">
        <f>E17*E6*1000</f>
        <v>577750</v>
      </c>
      <c r="F18" s="33">
        <f t="shared" si="2"/>
        <v>-0.15036764705882355</v>
      </c>
      <c r="G18" s="28">
        <f>G17*G6*1000</f>
        <v>1015000</v>
      </c>
      <c r="H18" s="33">
        <f t="shared" si="3"/>
        <v>-0.17946645109135007</v>
      </c>
      <c r="I18" s="28">
        <f>I17*I6*1000</f>
        <v>1401450</v>
      </c>
      <c r="J18" s="33">
        <f t="shared" si="4"/>
        <v>-0.17024866785079928</v>
      </c>
      <c r="K18" s="28">
        <f>K17*K6*1000</f>
        <v>1753000</v>
      </c>
      <c r="L18" s="33">
        <f>-(1-K18/$K$10)</f>
        <v>-0.16124401913875597</v>
      </c>
    </row>
    <row r="19" spans="1:12" ht="15" customHeight="1" x14ac:dyDescent="0.35">
      <c r="A19" s="18"/>
      <c r="B19" s="3"/>
      <c r="C19" s="3"/>
      <c r="D19" s="4"/>
      <c r="E19" s="4"/>
      <c r="F19" s="35"/>
      <c r="G19" s="4"/>
      <c r="H19" s="35"/>
      <c r="I19" s="4"/>
      <c r="J19" s="35"/>
      <c r="K19" s="4"/>
      <c r="L19" s="35"/>
    </row>
    <row r="20" spans="1:12" x14ac:dyDescent="0.35">
      <c r="A20" s="18"/>
      <c r="B20" s="3"/>
      <c r="C20" s="3"/>
      <c r="D20" s="4"/>
      <c r="E20" s="4"/>
      <c r="F20" s="35"/>
      <c r="G20" s="4"/>
      <c r="H20" s="35"/>
      <c r="I20" s="4"/>
      <c r="J20" s="35"/>
      <c r="K20" s="4"/>
      <c r="L20" s="35"/>
    </row>
    <row r="21" spans="1:12" x14ac:dyDescent="0.35">
      <c r="A21" s="18"/>
      <c r="B21" s="3"/>
      <c r="C21" s="3"/>
      <c r="D21" s="4"/>
      <c r="E21" s="4"/>
      <c r="F21" s="35"/>
      <c r="G21" s="4"/>
      <c r="H21" s="35"/>
      <c r="I21" s="4"/>
      <c r="J21" s="35"/>
      <c r="K21" s="4"/>
      <c r="L21" s="35"/>
    </row>
    <row r="22" spans="1:12" x14ac:dyDescent="0.35">
      <c r="A22" s="18"/>
      <c r="B22" s="3"/>
      <c r="C22" s="3"/>
      <c r="D22" s="4"/>
      <c r="E22" s="4"/>
      <c r="F22" s="35"/>
      <c r="G22" s="4"/>
      <c r="H22" s="35"/>
      <c r="I22" s="4"/>
      <c r="J22" s="35"/>
      <c r="K22" s="4"/>
      <c r="L22" s="35"/>
    </row>
    <row r="23" spans="1:12" x14ac:dyDescent="0.35">
      <c r="A23" s="18"/>
      <c r="B23" s="3"/>
      <c r="C23" s="3"/>
      <c r="D23" s="4"/>
      <c r="E23" s="4"/>
      <c r="F23" s="35"/>
      <c r="G23" s="4"/>
      <c r="H23" s="35"/>
      <c r="I23" s="4"/>
      <c r="J23" s="35"/>
      <c r="K23" s="4"/>
      <c r="L23" s="35"/>
    </row>
    <row r="24" spans="1:12" x14ac:dyDescent="0.35">
      <c r="A24" s="18"/>
      <c r="E24" s="2"/>
      <c r="G24" s="2"/>
      <c r="I24" s="2"/>
      <c r="K24" s="2"/>
    </row>
    <row r="25" spans="1:12" x14ac:dyDescent="0.35">
      <c r="A25" s="18"/>
      <c r="E25" s="2"/>
      <c r="G25" s="2"/>
      <c r="I25" s="2"/>
      <c r="K25" s="2"/>
    </row>
    <row r="26" spans="1:12" x14ac:dyDescent="0.35">
      <c r="A26" s="18"/>
      <c r="E26" s="2"/>
      <c r="G26" s="2"/>
      <c r="I26" s="2"/>
      <c r="K26" s="2"/>
    </row>
    <row r="27" spans="1:12" x14ac:dyDescent="0.35">
      <c r="E27" s="2"/>
      <c r="G27" s="2"/>
      <c r="I27" s="2"/>
      <c r="K27" s="2"/>
    </row>
  </sheetData>
  <mergeCells count="15">
    <mergeCell ref="A11:A14"/>
    <mergeCell ref="A15:A18"/>
    <mergeCell ref="E5:L5"/>
    <mergeCell ref="E6:F6"/>
    <mergeCell ref="E7:F7"/>
    <mergeCell ref="E8:F8"/>
    <mergeCell ref="G7:H7"/>
    <mergeCell ref="K8:L8"/>
    <mergeCell ref="K7:L7"/>
    <mergeCell ref="K6:L6"/>
    <mergeCell ref="G6:H6"/>
    <mergeCell ref="G8:H8"/>
    <mergeCell ref="I6:J6"/>
    <mergeCell ref="I7:J7"/>
    <mergeCell ref="I8:J8"/>
  </mergeCells>
  <hyperlinks>
    <hyperlink ref="D3" r:id="rId1" xr:uid="{0436D7F8-BDDF-4DF7-8E01-2350B621AADE}"/>
  </hyperlinks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2011 vs transitoire vs aides</vt:lpstr>
      <vt:lpstr>'2011 vs transitoire vs aides'!Zone_d_impression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Mauritz 2-in-1</dc:creator>
  <cp:lastModifiedBy>VAM</cp:lastModifiedBy>
  <cp:lastPrinted>2021-05-12T16:01:20Z</cp:lastPrinted>
  <dcterms:created xsi:type="dcterms:W3CDTF">2020-03-12T17:35:41Z</dcterms:created>
  <dcterms:modified xsi:type="dcterms:W3CDTF">2021-10-28T08:59:12Z</dcterms:modified>
</cp:coreProperties>
</file>